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STATS TUNNEL\3. Comptages mensuels (niveau de détail journalier)\"/>
    </mc:Choice>
  </mc:AlternateContent>
  <xr:revisionPtr revIDLastSave="0" documentId="13_ncr:1_{9B98AE64-D911-4C02-AE0D-86C8F57AC2E1}" xr6:coauthVersionLast="36" xr6:coauthVersionMax="36" xr10:uidLastSave="{00000000-0000-0000-0000-000000000000}"/>
  <bookViews>
    <workbookView xWindow="11505" yWindow="32760" windowWidth="11550" windowHeight="10605" firstSheet="1" activeTab="9" xr2:uid="{00000000-000D-0000-FFFF-FFFF00000000}"/>
  </bookViews>
  <sheets>
    <sheet name="R511_F_4309" sheetId="1" state="hidden" r:id="rId1"/>
    <sheet name="Janv" sheetId="4" r:id="rId2"/>
    <sheet name="Fev" sheetId="19" r:id="rId3"/>
    <sheet name="Mars" sheetId="20" r:id="rId4"/>
    <sheet name="Avril" sheetId="21" r:id="rId5"/>
    <sheet name="Mai" sheetId="22" r:id="rId6"/>
    <sheet name="Juin" sheetId="27" r:id="rId7"/>
    <sheet name="Juillet" sheetId="26" r:id="rId8"/>
    <sheet name="Août" sheetId="23" r:id="rId9"/>
    <sheet name="Sept" sheetId="25" r:id="rId10"/>
    <sheet name="Oct" sheetId="24" r:id="rId11"/>
    <sheet name="Nov" sheetId="28" r:id="rId12"/>
    <sheet name="Dec" sheetId="29" r:id="rId13"/>
    <sheet name="Récapitulatif" sheetId="7" r:id="rId14"/>
  </sheets>
  <definedNames>
    <definedName name="_xlnm.Print_Titles" localSheetId="8">Août!$1:$3</definedName>
    <definedName name="_xlnm.Print_Titles" localSheetId="4">Avril!$1:$3</definedName>
    <definedName name="_xlnm.Print_Titles" localSheetId="12">Dec!$1:$3</definedName>
    <definedName name="_xlnm.Print_Titles" localSheetId="2">Fev!$1:$3</definedName>
    <definedName name="_xlnm.Print_Titles" localSheetId="1">Janv!$1:$3</definedName>
    <definedName name="_xlnm.Print_Titles" localSheetId="7">Juillet!$1:$3</definedName>
    <definedName name="_xlnm.Print_Titles" localSheetId="6">Juin!$1:$3</definedName>
    <definedName name="_xlnm.Print_Titles" localSheetId="5">Mai!$1:$3</definedName>
    <definedName name="_xlnm.Print_Titles" localSheetId="3">Mars!$1:$3</definedName>
    <definedName name="_xlnm.Print_Titles" localSheetId="11">Nov!$1:$3</definedName>
    <definedName name="_xlnm.Print_Titles" localSheetId="10">Oct!$1:$3</definedName>
    <definedName name="_xlnm.Print_Titles" localSheetId="9">Sept!$1:$3</definedName>
    <definedName name="_xlnm.Print_Area" localSheetId="8">Août!$A$1:$N$39</definedName>
    <definedName name="_xlnm.Print_Area" localSheetId="4">Avril!$A$1:$N$38</definedName>
    <definedName name="_xlnm.Print_Area" localSheetId="12">Dec!$A$1:$N$39</definedName>
    <definedName name="_xlnm.Print_Area" localSheetId="2">Fev!$A$1:$N$36</definedName>
    <definedName name="_xlnm.Print_Area" localSheetId="1">Janv!$A$1:$N$39</definedName>
    <definedName name="_xlnm.Print_Area" localSheetId="7">Juillet!$A$1:$N$39</definedName>
    <definedName name="_xlnm.Print_Area" localSheetId="6">Juin!$A$1:$N$38</definedName>
    <definedName name="_xlnm.Print_Area" localSheetId="5">Mai!$A$1:$N$39</definedName>
    <definedName name="_xlnm.Print_Area" localSheetId="3">Mars!$A$1:$N$39</definedName>
    <definedName name="_xlnm.Print_Area" localSheetId="11">Nov!$A$1:$N$38</definedName>
    <definedName name="_xlnm.Print_Area" localSheetId="10">Oct!$A$1:$N$39</definedName>
    <definedName name="_xlnm.Print_Area" localSheetId="13">Récapitulatif!$A$1:$M$20</definedName>
    <definedName name="_xlnm.Print_Area" localSheetId="9">Sept!$A$1:$N$38</definedName>
  </definedNames>
  <calcPr calcId="191029"/>
</workbook>
</file>

<file path=xl/calcChain.xml><?xml version="1.0" encoding="utf-8"?>
<calcChain xmlns="http://schemas.openxmlformats.org/spreadsheetml/2006/main">
  <c r="B8" i="7" l="1"/>
  <c r="C35" i="19"/>
  <c r="C36" i="19" s="1"/>
  <c r="D38" i="4" l="1"/>
  <c r="C7" i="7" s="1"/>
  <c r="E38" i="4"/>
  <c r="E39" i="4" s="1"/>
  <c r="G38" i="4"/>
  <c r="G39" i="4" s="1"/>
  <c r="H38" i="4"/>
  <c r="H39" i="4" s="1"/>
  <c r="I38" i="4"/>
  <c r="I39" i="4" s="1"/>
  <c r="I38" i="29"/>
  <c r="I39" i="29" s="1"/>
  <c r="H38" i="29"/>
  <c r="H39" i="29" s="1"/>
  <c r="G38" i="29"/>
  <c r="F18" i="7" s="1"/>
  <c r="E38" i="29"/>
  <c r="E39" i="29" s="1"/>
  <c r="D38" i="29"/>
  <c r="C18" i="7" s="1"/>
  <c r="C38" i="29"/>
  <c r="C39" i="29" s="1"/>
  <c r="I37" i="28"/>
  <c r="I38" i="28" s="1"/>
  <c r="H37" i="28"/>
  <c r="G17" i="7" s="1"/>
  <c r="G37" i="28"/>
  <c r="F17" i="7" s="1"/>
  <c r="E37" i="28"/>
  <c r="D17" i="7" s="1"/>
  <c r="D37" i="28"/>
  <c r="C17" i="7" s="1"/>
  <c r="C37" i="28"/>
  <c r="B17" i="7" s="1"/>
  <c r="C38" i="28"/>
  <c r="I37" i="27"/>
  <c r="I38" i="27" s="1"/>
  <c r="H37" i="27"/>
  <c r="G12" i="7" s="1"/>
  <c r="G37" i="27"/>
  <c r="F12" i="7" s="1"/>
  <c r="E37" i="27"/>
  <c r="E38" i="27" s="1"/>
  <c r="D37" i="27"/>
  <c r="C37" i="27"/>
  <c r="C38" i="27" s="1"/>
  <c r="I38" i="26"/>
  <c r="I39" i="26" s="1"/>
  <c r="H38" i="26"/>
  <c r="H39" i="26" s="1"/>
  <c r="G38" i="26"/>
  <c r="G39" i="26" s="1"/>
  <c r="E38" i="26"/>
  <c r="E39" i="26" s="1"/>
  <c r="D38" i="26"/>
  <c r="D39" i="26" s="1"/>
  <c r="C38" i="26"/>
  <c r="C39" i="26" s="1"/>
  <c r="I37" i="25"/>
  <c r="H15" i="7" s="1"/>
  <c r="H37" i="25"/>
  <c r="G15" i="7" s="1"/>
  <c r="G37" i="25"/>
  <c r="F15" i="7" s="1"/>
  <c r="E37" i="25"/>
  <c r="E38" i="25" s="1"/>
  <c r="D37" i="25"/>
  <c r="C15" i="7" s="1"/>
  <c r="C37" i="25"/>
  <c r="B15" i="7" s="1"/>
  <c r="I38" i="24"/>
  <c r="H16" i="7" s="1"/>
  <c r="H38" i="24"/>
  <c r="G16" i="7" s="1"/>
  <c r="G38" i="24"/>
  <c r="F16" i="7" s="1"/>
  <c r="E38" i="24"/>
  <c r="E39" i="24" s="1"/>
  <c r="D38" i="24"/>
  <c r="D39" i="24" s="1"/>
  <c r="C38" i="24"/>
  <c r="C39" i="24" s="1"/>
  <c r="I38" i="23"/>
  <c r="H14" i="7" s="1"/>
  <c r="H38" i="23"/>
  <c r="G14" i="7" s="1"/>
  <c r="G38" i="23"/>
  <c r="F14" i="7" s="1"/>
  <c r="E38" i="23"/>
  <c r="E39" i="23" s="1"/>
  <c r="D38" i="23"/>
  <c r="D39" i="23" s="1"/>
  <c r="C38" i="23"/>
  <c r="B14" i="7" s="1"/>
  <c r="I38" i="22"/>
  <c r="H11" i="7" s="1"/>
  <c r="H38" i="22"/>
  <c r="H39" i="22" s="1"/>
  <c r="G38" i="22"/>
  <c r="F11" i="7" s="1"/>
  <c r="E38" i="22"/>
  <c r="D11" i="7" s="1"/>
  <c r="D38" i="22"/>
  <c r="C11" i="7" s="1"/>
  <c r="C38" i="22"/>
  <c r="I37" i="21"/>
  <c r="I38" i="21" s="1"/>
  <c r="H37" i="21"/>
  <c r="G10" i="7" s="1"/>
  <c r="G37" i="21"/>
  <c r="F10" i="7" s="1"/>
  <c r="E37" i="21"/>
  <c r="D10" i="7" s="1"/>
  <c r="D37" i="21"/>
  <c r="C10" i="7" s="1"/>
  <c r="C37" i="21"/>
  <c r="B10" i="7" s="1"/>
  <c r="I38" i="20"/>
  <c r="H9" i="7" s="1"/>
  <c r="H38" i="20"/>
  <c r="G9" i="7" s="1"/>
  <c r="G38" i="20"/>
  <c r="F9" i="7" s="1"/>
  <c r="E38" i="20"/>
  <c r="D9" i="7" s="1"/>
  <c r="D38" i="20"/>
  <c r="C9" i="7" s="1"/>
  <c r="C38" i="20"/>
  <c r="B9" i="7" s="1"/>
  <c r="I35" i="19"/>
  <c r="H8" i="7" s="1"/>
  <c r="H35" i="19"/>
  <c r="H36" i="19" s="1"/>
  <c r="G35" i="19"/>
  <c r="G36" i="19" s="1"/>
  <c r="E35" i="19"/>
  <c r="D8" i="7" s="1"/>
  <c r="D35" i="19"/>
  <c r="C8" i="7" s="1"/>
  <c r="C38" i="4"/>
  <c r="C39" i="4" s="1"/>
  <c r="N19" i="7"/>
  <c r="A3" i="4"/>
  <c r="A8" i="4"/>
  <c r="B8" i="4" s="1"/>
  <c r="B7" i="4"/>
  <c r="M7" i="4"/>
  <c r="L7" i="4"/>
  <c r="K7" i="4"/>
  <c r="J7" i="4"/>
  <c r="F7" i="4"/>
  <c r="C38" i="25" l="1"/>
  <c r="C12" i="7"/>
  <c r="K12" i="7" s="1"/>
  <c r="D38" i="27"/>
  <c r="B11" i="7"/>
  <c r="C39" i="22"/>
  <c r="E38" i="28"/>
  <c r="D38" i="25"/>
  <c r="G39" i="22"/>
  <c r="G39" i="29"/>
  <c r="H13" i="7"/>
  <c r="B13" i="7"/>
  <c r="D13" i="7"/>
  <c r="F13" i="7"/>
  <c r="E36" i="19"/>
  <c r="G13" i="7"/>
  <c r="G38" i="28"/>
  <c r="H38" i="28"/>
  <c r="D38" i="28"/>
  <c r="I39" i="24"/>
  <c r="I38" i="25"/>
  <c r="G39" i="23"/>
  <c r="H38" i="27"/>
  <c r="D39" i="22"/>
  <c r="E39" i="22"/>
  <c r="E38" i="21"/>
  <c r="D38" i="21"/>
  <c r="D39" i="20"/>
  <c r="C39" i="20"/>
  <c r="E39" i="20"/>
  <c r="H7" i="7"/>
  <c r="G7" i="7"/>
  <c r="K7" i="7" s="1"/>
  <c r="G18" i="7"/>
  <c r="D18" i="7"/>
  <c r="G38" i="25"/>
  <c r="H38" i="25"/>
  <c r="G38" i="27"/>
  <c r="I39" i="22"/>
  <c r="G11" i="7"/>
  <c r="H38" i="21"/>
  <c r="H10" i="7"/>
  <c r="L10" i="7" s="1"/>
  <c r="H39" i="20"/>
  <c r="I39" i="20"/>
  <c r="J9" i="7"/>
  <c r="F7" i="7"/>
  <c r="D39" i="4"/>
  <c r="D15" i="7"/>
  <c r="E15" i="7" s="1"/>
  <c r="D7" i="7"/>
  <c r="I36" i="19"/>
  <c r="L8" i="7"/>
  <c r="D36" i="19"/>
  <c r="E8" i="7"/>
  <c r="F8" i="4"/>
  <c r="L8" i="4"/>
  <c r="A9" i="4"/>
  <c r="J9" i="4" s="1"/>
  <c r="M8" i="4"/>
  <c r="J8" i="4"/>
  <c r="K8" i="4"/>
  <c r="B18" i="7"/>
  <c r="D39" i="29"/>
  <c r="H18" i="7"/>
  <c r="H17" i="7"/>
  <c r="I17" i="7" s="1"/>
  <c r="H39" i="24"/>
  <c r="G39" i="24"/>
  <c r="D16" i="7"/>
  <c r="L16" i="7" s="1"/>
  <c r="C16" i="7"/>
  <c r="K16" i="7" s="1"/>
  <c r="B16" i="7"/>
  <c r="K15" i="7"/>
  <c r="C14" i="7"/>
  <c r="K14" i="7" s="1"/>
  <c r="D14" i="7"/>
  <c r="I39" i="23"/>
  <c r="C39" i="23"/>
  <c r="H39" i="23"/>
  <c r="I14" i="7"/>
  <c r="C13" i="7"/>
  <c r="H12" i="7"/>
  <c r="B12" i="7"/>
  <c r="J12" i="7" s="1"/>
  <c r="D12" i="7"/>
  <c r="G38" i="21"/>
  <c r="J10" i="7"/>
  <c r="C38" i="21"/>
  <c r="L9" i="7"/>
  <c r="G39" i="20"/>
  <c r="G8" i="7"/>
  <c r="K8" i="7" s="1"/>
  <c r="F8" i="7"/>
  <c r="J8" i="7" s="1"/>
  <c r="N7" i="4"/>
  <c r="L11" i="7"/>
  <c r="E11" i="7"/>
  <c r="J15" i="7"/>
  <c r="E17" i="7"/>
  <c r="J17" i="7"/>
  <c r="K17" i="7"/>
  <c r="I16" i="7"/>
  <c r="E9" i="7"/>
  <c r="K9" i="7"/>
  <c r="K10" i="7"/>
  <c r="B7" i="7"/>
  <c r="E10" i="7"/>
  <c r="J11" i="7"/>
  <c r="I15" i="7"/>
  <c r="J14" i="7"/>
  <c r="I9" i="7"/>
  <c r="L13" i="7" l="1"/>
  <c r="I18" i="7"/>
  <c r="J13" i="7"/>
  <c r="I13" i="7"/>
  <c r="K13" i="7"/>
  <c r="E18" i="7"/>
  <c r="E12" i="7"/>
  <c r="L17" i="7"/>
  <c r="M17" i="7" s="1"/>
  <c r="I7" i="7"/>
  <c r="L7" i="7"/>
  <c r="L15" i="7"/>
  <c r="M15" i="7" s="1"/>
  <c r="L12" i="7"/>
  <c r="M12" i="7" s="1"/>
  <c r="L9" i="4"/>
  <c r="G19" i="7"/>
  <c r="G20" i="7" s="1"/>
  <c r="K18" i="7"/>
  <c r="L18" i="7"/>
  <c r="I12" i="7"/>
  <c r="K11" i="7"/>
  <c r="I11" i="7"/>
  <c r="I10" i="7"/>
  <c r="H19" i="7"/>
  <c r="H20" i="7" s="1"/>
  <c r="M9" i="7"/>
  <c r="E7" i="7"/>
  <c r="E13" i="7"/>
  <c r="M10" i="7"/>
  <c r="I8" i="7"/>
  <c r="M8" i="7"/>
  <c r="A10" i="4"/>
  <c r="B10" i="4" s="1"/>
  <c r="M9" i="4"/>
  <c r="K9" i="4"/>
  <c r="F9" i="4"/>
  <c r="B9" i="4"/>
  <c r="N8" i="4"/>
  <c r="J18" i="7"/>
  <c r="E16" i="7"/>
  <c r="J16" i="7"/>
  <c r="M16" i="7" s="1"/>
  <c r="E14" i="7"/>
  <c r="C19" i="7"/>
  <c r="C20" i="7" s="1"/>
  <c r="D19" i="7"/>
  <c r="D20" i="7" s="1"/>
  <c r="L14" i="7"/>
  <c r="F19" i="7"/>
  <c r="F20" i="7" s="1"/>
  <c r="B19" i="7"/>
  <c r="B20" i="7" s="1"/>
  <c r="J7" i="7"/>
  <c r="M13" i="7" l="1"/>
  <c r="A11" i="4"/>
  <c r="J11" i="4" s="1"/>
  <c r="K19" i="7"/>
  <c r="K20" i="7" s="1"/>
  <c r="J10" i="4"/>
  <c r="F10" i="4"/>
  <c r="K10" i="4"/>
  <c r="E19" i="7"/>
  <c r="E20" i="7" s="1"/>
  <c r="L19" i="7"/>
  <c r="L20" i="7" s="1"/>
  <c r="L10" i="4"/>
  <c r="M10" i="4"/>
  <c r="M18" i="7"/>
  <c r="M11" i="7"/>
  <c r="I19" i="7"/>
  <c r="I20" i="7" s="1"/>
  <c r="N9" i="4"/>
  <c r="M14" i="7"/>
  <c r="A12" i="4"/>
  <c r="M7" i="7"/>
  <c r="J19" i="7"/>
  <c r="J20" i="7" s="1"/>
  <c r="B11" i="4" l="1"/>
  <c r="K11" i="4"/>
  <c r="F11" i="4"/>
  <c r="L11" i="4"/>
  <c r="M11" i="4"/>
  <c r="N10" i="4"/>
  <c r="M19" i="7"/>
  <c r="M20" i="7" s="1"/>
  <c r="B12" i="4"/>
  <c r="F12" i="4"/>
  <c r="A13" i="4"/>
  <c r="L12" i="4"/>
  <c r="J12" i="4"/>
  <c r="M12" i="4"/>
  <c r="K12" i="4"/>
  <c r="N11" i="4" l="1"/>
  <c r="N12" i="4"/>
  <c r="J13" i="4"/>
  <c r="F13" i="4"/>
  <c r="B13" i="4"/>
  <c r="K13" i="4"/>
  <c r="L13" i="4"/>
  <c r="M13" i="4"/>
  <c r="A14" i="4"/>
  <c r="N13" i="4" l="1"/>
  <c r="B14" i="4"/>
  <c r="J14" i="4"/>
  <c r="A15" i="4"/>
  <c r="M14" i="4"/>
  <c r="F14" i="4"/>
  <c r="L14" i="4"/>
  <c r="K14" i="4"/>
  <c r="N14" i="4" l="1"/>
  <c r="K15" i="4"/>
  <c r="L15" i="4"/>
  <c r="J15" i="4"/>
  <c r="F15" i="4"/>
  <c r="B15" i="4"/>
  <c r="M15" i="4"/>
  <c r="A16" i="4"/>
  <c r="N15" i="4" l="1"/>
  <c r="B16" i="4"/>
  <c r="J16" i="4"/>
  <c r="F16" i="4"/>
  <c r="A17" i="4"/>
  <c r="K16" i="4"/>
  <c r="L16" i="4"/>
  <c r="M16" i="4"/>
  <c r="N16" i="4" l="1"/>
  <c r="K17" i="4"/>
  <c r="F17" i="4"/>
  <c r="L17" i="4"/>
  <c r="B17" i="4"/>
  <c r="A18" i="4"/>
  <c r="J17" i="4"/>
  <c r="M17" i="4"/>
  <c r="N17" i="4" l="1"/>
  <c r="K18" i="4"/>
  <c r="J18" i="4"/>
  <c r="F18" i="4"/>
  <c r="B18" i="4"/>
  <c r="A19" i="4"/>
  <c r="M18" i="4"/>
  <c r="L18" i="4"/>
  <c r="N18" i="4" l="1"/>
  <c r="K19" i="4"/>
  <c r="F19" i="4"/>
  <c r="B19" i="4"/>
  <c r="L19" i="4"/>
  <c r="J19" i="4"/>
  <c r="M19" i="4"/>
  <c r="A20" i="4"/>
  <c r="N19" i="4" l="1"/>
  <c r="M20" i="4"/>
  <c r="J20" i="4"/>
  <c r="F20" i="4"/>
  <c r="K20" i="4"/>
  <c r="A21" i="4"/>
  <c r="B20" i="4"/>
  <c r="L20" i="4"/>
  <c r="N20" i="4" l="1"/>
  <c r="A22" i="4"/>
  <c r="M21" i="4"/>
  <c r="J21" i="4"/>
  <c r="K21" i="4"/>
  <c r="F21" i="4"/>
  <c r="B21" i="4"/>
  <c r="L21" i="4"/>
  <c r="N21" i="4" l="1"/>
  <c r="F22" i="4"/>
  <c r="M22" i="4"/>
  <c r="B22" i="4"/>
  <c r="L22" i="4"/>
  <c r="A23" i="4"/>
  <c r="K22" i="4"/>
  <c r="J22" i="4"/>
  <c r="N22" i="4" l="1"/>
  <c r="L23" i="4"/>
  <c r="J23" i="4"/>
  <c r="M23" i="4"/>
  <c r="B23" i="4"/>
  <c r="A24" i="4"/>
  <c r="K23" i="4"/>
  <c r="F23" i="4"/>
  <c r="N23" i="4" l="1"/>
  <c r="F24" i="4"/>
  <c r="J24" i="4"/>
  <c r="L24" i="4"/>
  <c r="K24" i="4"/>
  <c r="B24" i="4"/>
  <c r="A25" i="4"/>
  <c r="M24" i="4"/>
  <c r="N24" i="4" l="1"/>
  <c r="J25" i="4"/>
  <c r="M25" i="4"/>
  <c r="A26" i="4"/>
  <c r="K25" i="4"/>
  <c r="F25" i="4"/>
  <c r="L25" i="4"/>
  <c r="B25" i="4"/>
  <c r="N25" i="4" l="1"/>
  <c r="L26" i="4"/>
  <c r="B26" i="4"/>
  <c r="J26" i="4"/>
  <c r="A27" i="4"/>
  <c r="M26" i="4"/>
  <c r="F26" i="4"/>
  <c r="K26" i="4"/>
  <c r="N26" i="4" l="1"/>
  <c r="F27" i="4"/>
  <c r="B27" i="4"/>
  <c r="M27" i="4"/>
  <c r="K27" i="4"/>
  <c r="J27" i="4"/>
  <c r="L27" i="4"/>
  <c r="A28" i="4"/>
  <c r="N27" i="4" l="1"/>
  <c r="L28" i="4"/>
  <c r="J28" i="4"/>
  <c r="A29" i="4"/>
  <c r="M28" i="4"/>
  <c r="B28" i="4"/>
  <c r="F28" i="4"/>
  <c r="K28" i="4"/>
  <c r="N28" i="4" l="1"/>
  <c r="M29" i="4"/>
  <c r="K29" i="4"/>
  <c r="B29" i="4"/>
  <c r="J29" i="4"/>
  <c r="L29" i="4"/>
  <c r="F29" i="4"/>
  <c r="A30" i="4"/>
  <c r="N29" i="4" l="1"/>
  <c r="M30" i="4"/>
  <c r="B30" i="4"/>
  <c r="F30" i="4"/>
  <c r="A31" i="4"/>
  <c r="L30" i="4"/>
  <c r="K30" i="4"/>
  <c r="J30" i="4"/>
  <c r="N30" i="4" l="1"/>
  <c r="K31" i="4"/>
  <c r="M31" i="4"/>
  <c r="A32" i="4"/>
  <c r="L31" i="4"/>
  <c r="J31" i="4"/>
  <c r="F31" i="4"/>
  <c r="B31" i="4"/>
  <c r="N31" i="4" l="1"/>
  <c r="J32" i="4"/>
  <c r="B32" i="4"/>
  <c r="F32" i="4"/>
  <c r="A33" i="4"/>
  <c r="M32" i="4"/>
  <c r="L32" i="4"/>
  <c r="K32" i="4"/>
  <c r="N32" i="4" l="1"/>
  <c r="A34" i="4"/>
  <c r="F34" i="4" s="1"/>
  <c r="F33" i="4"/>
  <c r="B33" i="4"/>
  <c r="J33" i="4"/>
  <c r="M33" i="4"/>
  <c r="K33" i="4"/>
  <c r="L33" i="4"/>
  <c r="N33" i="4" l="1"/>
  <c r="L34" i="4"/>
  <c r="B34" i="4"/>
  <c r="A35" i="4"/>
  <c r="F35" i="4" s="1"/>
  <c r="K34" i="4"/>
  <c r="M34" i="4"/>
  <c r="J34" i="4"/>
  <c r="N34" i="4" l="1"/>
  <c r="B35" i="4"/>
  <c r="K35" i="4"/>
  <c r="L35" i="4"/>
  <c r="A36" i="4"/>
  <c r="F36" i="4" s="1"/>
  <c r="M35" i="4"/>
  <c r="J35" i="4"/>
  <c r="N35" i="4" l="1"/>
  <c r="B36" i="4"/>
  <c r="J36" i="4"/>
  <c r="K36" i="4"/>
  <c r="M36" i="4"/>
  <c r="A37" i="4"/>
  <c r="L36" i="4"/>
  <c r="N36" i="4" l="1"/>
  <c r="B37" i="4"/>
  <c r="F37" i="4"/>
  <c r="K37" i="4"/>
  <c r="J37" i="4"/>
  <c r="M37" i="4"/>
  <c r="L37" i="4"/>
  <c r="A7" i="19"/>
  <c r="N37" i="4" l="1"/>
  <c r="N38" i="4" s="1"/>
  <c r="L38" i="4"/>
  <c r="L39" i="4" s="1"/>
  <c r="J38" i="4"/>
  <c r="J39" i="4" s="1"/>
  <c r="M38" i="4"/>
  <c r="M39" i="4" s="1"/>
  <c r="F7" i="19"/>
  <c r="B7" i="19"/>
  <c r="A8" i="19"/>
  <c r="K7" i="19"/>
  <c r="J7" i="19"/>
  <c r="A3" i="19"/>
  <c r="M7" i="19"/>
  <c r="L7" i="19"/>
  <c r="K38" i="4"/>
  <c r="K39" i="4" s="1"/>
  <c r="F38" i="4"/>
  <c r="F39" i="4" s="1"/>
  <c r="N39" i="4" l="1"/>
  <c r="K8" i="19"/>
  <c r="L8" i="19"/>
  <c r="M8" i="19"/>
  <c r="J8" i="19"/>
  <c r="F8" i="19"/>
  <c r="A9" i="19"/>
  <c r="B8" i="19"/>
  <c r="N7" i="19"/>
  <c r="N8" i="19" l="1"/>
  <c r="F9" i="19"/>
  <c r="B9" i="19"/>
  <c r="M9" i="19"/>
  <c r="A10" i="19"/>
  <c r="J9" i="19"/>
  <c r="K9" i="19"/>
  <c r="L9" i="19"/>
  <c r="N9" i="19" l="1"/>
  <c r="F10" i="19"/>
  <c r="J10" i="19"/>
  <c r="M10" i="19"/>
  <c r="L10" i="19"/>
  <c r="B10" i="19"/>
  <c r="K10" i="19"/>
  <c r="A11" i="19"/>
  <c r="N10" i="19" l="1"/>
  <c r="K11" i="19"/>
  <c r="J11" i="19"/>
  <c r="B11" i="19"/>
  <c r="A12" i="19"/>
  <c r="L11" i="19"/>
  <c r="F11" i="19"/>
  <c r="M11" i="19"/>
  <c r="N11" i="19" l="1"/>
  <c r="B12" i="19"/>
  <c r="M12" i="19"/>
  <c r="J12" i="19"/>
  <c r="F12" i="19"/>
  <c r="K12" i="19"/>
  <c r="A13" i="19"/>
  <c r="L12" i="19"/>
  <c r="N12" i="19" l="1"/>
  <c r="M13" i="19"/>
  <c r="L13" i="19"/>
  <c r="J13" i="19"/>
  <c r="K13" i="19"/>
  <c r="F13" i="19"/>
  <c r="B13" i="19"/>
  <c r="A14" i="19"/>
  <c r="N13" i="19" l="1"/>
  <c r="B14" i="19"/>
  <c r="L14" i="19"/>
  <c r="F14" i="19"/>
  <c r="K14" i="19"/>
  <c r="J14" i="19"/>
  <c r="A15" i="19"/>
  <c r="M14" i="19"/>
  <c r="L15" i="19" l="1"/>
  <c r="F15" i="19"/>
  <c r="B15" i="19"/>
  <c r="J15" i="19"/>
  <c r="M15" i="19"/>
  <c r="A16" i="19"/>
  <c r="K15" i="19"/>
  <c r="N14" i="19"/>
  <c r="N15" i="19" l="1"/>
  <c r="L16" i="19"/>
  <c r="A17" i="19"/>
  <c r="K16" i="19"/>
  <c r="M16" i="19"/>
  <c r="J16" i="19"/>
  <c r="F16" i="19"/>
  <c r="B16" i="19"/>
  <c r="N16" i="19" l="1"/>
  <c r="K17" i="19"/>
  <c r="B17" i="19"/>
  <c r="F17" i="19"/>
  <c r="M17" i="19"/>
  <c r="L17" i="19"/>
  <c r="J17" i="19"/>
  <c r="A18" i="19"/>
  <c r="N17" i="19" l="1"/>
  <c r="L18" i="19"/>
  <c r="K18" i="19"/>
  <c r="B18" i="19"/>
  <c r="M18" i="19"/>
  <c r="A19" i="19"/>
  <c r="J18" i="19"/>
  <c r="F18" i="19"/>
  <c r="N18" i="19" l="1"/>
  <c r="F19" i="19"/>
  <c r="J19" i="19"/>
  <c r="B19" i="19"/>
  <c r="K19" i="19"/>
  <c r="A20" i="19"/>
  <c r="L19" i="19"/>
  <c r="M19" i="19"/>
  <c r="N19" i="19" l="1"/>
  <c r="A21" i="19"/>
  <c r="B20" i="19"/>
  <c r="L20" i="19"/>
  <c r="M20" i="19"/>
  <c r="F20" i="19"/>
  <c r="K20" i="19"/>
  <c r="J20" i="19"/>
  <c r="N20" i="19" l="1"/>
  <c r="K21" i="19"/>
  <c r="J21" i="19"/>
  <c r="M21" i="19"/>
  <c r="L21" i="19"/>
  <c r="B21" i="19"/>
  <c r="A22" i="19"/>
  <c r="F21" i="19"/>
  <c r="N21" i="19" l="1"/>
  <c r="K22" i="19"/>
  <c r="L22" i="19"/>
  <c r="J22" i="19"/>
  <c r="M22" i="19"/>
  <c r="A23" i="19"/>
  <c r="F22" i="19"/>
  <c r="B22" i="19"/>
  <c r="N22" i="19" l="1"/>
  <c r="L23" i="19"/>
  <c r="B23" i="19"/>
  <c r="M23" i="19"/>
  <c r="F23" i="19"/>
  <c r="J23" i="19"/>
  <c r="A24" i="19"/>
  <c r="K23" i="19"/>
  <c r="N23" i="19" l="1"/>
  <c r="L24" i="19"/>
  <c r="K24" i="19"/>
  <c r="F24" i="19"/>
  <c r="J24" i="19"/>
  <c r="M24" i="19"/>
  <c r="B24" i="19"/>
  <c r="A25" i="19"/>
  <c r="N24" i="19" l="1"/>
  <c r="A26" i="19"/>
  <c r="L25" i="19"/>
  <c r="K25" i="19"/>
  <c r="B25" i="19"/>
  <c r="M25" i="19"/>
  <c r="F25" i="19"/>
  <c r="J25" i="19"/>
  <c r="N25" i="19" l="1"/>
  <c r="A27" i="19"/>
  <c r="L26" i="19"/>
  <c r="K26" i="19"/>
  <c r="M26" i="19"/>
  <c r="J26" i="19"/>
  <c r="B26" i="19"/>
  <c r="F26" i="19"/>
  <c r="N26" i="19" l="1"/>
  <c r="B27" i="19"/>
  <c r="A28" i="19"/>
  <c r="L27" i="19"/>
  <c r="K27" i="19"/>
  <c r="F27" i="19"/>
  <c r="J27" i="19"/>
  <c r="M27" i="19"/>
  <c r="N27" i="19" l="1"/>
  <c r="J28" i="19"/>
  <c r="F28" i="19"/>
  <c r="A29" i="19"/>
  <c r="K28" i="19"/>
  <c r="M28" i="19"/>
  <c r="L28" i="19"/>
  <c r="B28" i="19"/>
  <c r="N28" i="19" l="1"/>
  <c r="A30" i="19"/>
  <c r="L29" i="19"/>
  <c r="M29" i="19"/>
  <c r="B29" i="19"/>
  <c r="F29" i="19"/>
  <c r="J29" i="19"/>
  <c r="K29" i="19"/>
  <c r="N29" i="19" l="1"/>
  <c r="J30" i="19"/>
  <c r="B30" i="19"/>
  <c r="M30" i="19"/>
  <c r="A31" i="19"/>
  <c r="F30" i="19"/>
  <c r="K30" i="19"/>
  <c r="L30" i="19"/>
  <c r="N30" i="19" l="1"/>
  <c r="A32" i="19"/>
  <c r="M31" i="19"/>
  <c r="F31" i="19"/>
  <c r="J31" i="19"/>
  <c r="B31" i="19"/>
  <c r="L31" i="19"/>
  <c r="K31" i="19"/>
  <c r="N31" i="19" l="1"/>
  <c r="J32" i="19"/>
  <c r="B32" i="19"/>
  <c r="A33" i="19"/>
  <c r="K32" i="19"/>
  <c r="L32" i="19"/>
  <c r="M32" i="19"/>
  <c r="F32" i="19"/>
  <c r="N32" i="19" l="1"/>
  <c r="J33" i="19"/>
  <c r="A34" i="19"/>
  <c r="A7" i="20" s="1"/>
  <c r="K33" i="19"/>
  <c r="F33" i="19"/>
  <c r="L33" i="19"/>
  <c r="M33" i="19"/>
  <c r="B33" i="19"/>
  <c r="N33" i="19" l="1"/>
  <c r="K34" i="19"/>
  <c r="L34" i="19"/>
  <c r="M34" i="19"/>
  <c r="B34" i="19"/>
  <c r="J34" i="19"/>
  <c r="F34" i="19"/>
  <c r="N34" i="19" l="1"/>
  <c r="J35" i="19" l="1"/>
  <c r="J36" i="19" s="1"/>
  <c r="M7" i="20"/>
  <c r="L7" i="20"/>
  <c r="A3" i="20"/>
  <c r="K7" i="20"/>
  <c r="A8" i="20"/>
  <c r="B7" i="20"/>
  <c r="N35" i="19"/>
  <c r="N36" i="19" s="1"/>
  <c r="F35" i="19"/>
  <c r="F36" i="19" s="1"/>
  <c r="L35" i="19"/>
  <c r="L36" i="19" s="1"/>
  <c r="M35" i="19"/>
  <c r="M36" i="19" s="1"/>
  <c r="K35" i="19"/>
  <c r="K36" i="19" s="1"/>
  <c r="N7" i="20" l="1"/>
  <c r="K8" i="20"/>
  <c r="B8" i="20"/>
  <c r="L8" i="20"/>
  <c r="A9" i="20"/>
  <c r="M8" i="20"/>
  <c r="N8" i="20" l="1"/>
  <c r="B9" i="20"/>
  <c r="A10" i="20"/>
  <c r="L9" i="20"/>
  <c r="M9" i="20"/>
  <c r="K9" i="20"/>
  <c r="N9" i="20" l="1"/>
  <c r="L10" i="20"/>
  <c r="B10" i="20"/>
  <c r="K10" i="20"/>
  <c r="M10" i="20"/>
  <c r="A11" i="20"/>
  <c r="N10" i="20" l="1"/>
  <c r="L11" i="20"/>
  <c r="K11" i="20"/>
  <c r="A12" i="20"/>
  <c r="B11" i="20"/>
  <c r="M11" i="20"/>
  <c r="N11" i="20" l="1"/>
  <c r="B12" i="20"/>
  <c r="A13" i="20"/>
  <c r="K12" i="20"/>
  <c r="M12" i="20"/>
  <c r="L12" i="20"/>
  <c r="N12" i="20" l="1"/>
  <c r="B13" i="20"/>
  <c r="M13" i="20"/>
  <c r="L13" i="20"/>
  <c r="K13" i="20"/>
  <c r="A14" i="20"/>
  <c r="N13" i="20" l="1"/>
  <c r="A15" i="20"/>
  <c r="M14" i="20"/>
  <c r="L14" i="20"/>
  <c r="B14" i="20"/>
  <c r="K14" i="20"/>
  <c r="N14" i="20" l="1"/>
  <c r="B15" i="20"/>
  <c r="L15" i="20"/>
  <c r="K15" i="20"/>
  <c r="M15" i="20"/>
  <c r="A16" i="20"/>
  <c r="N15" i="20" l="1"/>
  <c r="B16" i="20"/>
  <c r="M16" i="20"/>
  <c r="K16" i="20"/>
  <c r="A17" i="20"/>
  <c r="L16" i="20"/>
  <c r="N16" i="20" l="1"/>
  <c r="K17" i="20"/>
  <c r="M17" i="20"/>
  <c r="L17" i="20"/>
  <c r="A18" i="20"/>
  <c r="B17" i="20"/>
  <c r="N17" i="20" l="1"/>
  <c r="L18" i="20"/>
  <c r="K18" i="20"/>
  <c r="B18" i="20"/>
  <c r="M18" i="20"/>
  <c r="A19" i="20"/>
  <c r="N18" i="20" l="1"/>
  <c r="K19" i="20"/>
  <c r="M19" i="20"/>
  <c r="L19" i="20"/>
  <c r="A20" i="20"/>
  <c r="B19" i="20"/>
  <c r="N19" i="20" l="1"/>
  <c r="M20" i="20"/>
  <c r="L20" i="20"/>
  <c r="B20" i="20"/>
  <c r="K20" i="20"/>
  <c r="A21" i="20"/>
  <c r="N20" i="20" l="1"/>
  <c r="B21" i="20"/>
  <c r="A22" i="20"/>
  <c r="K21" i="20"/>
  <c r="L21" i="20"/>
  <c r="M21" i="20"/>
  <c r="N21" i="20" l="1"/>
  <c r="L22" i="20"/>
  <c r="B22" i="20"/>
  <c r="M22" i="20"/>
  <c r="K22" i="20"/>
  <c r="A23" i="20"/>
  <c r="N22" i="20" l="1"/>
  <c r="A24" i="20"/>
  <c r="K23" i="20"/>
  <c r="B23" i="20"/>
  <c r="L23" i="20"/>
  <c r="M23" i="20"/>
  <c r="N23" i="20" l="1"/>
  <c r="K24" i="20"/>
  <c r="M24" i="20"/>
  <c r="A25" i="20"/>
  <c r="B24" i="20"/>
  <c r="L24" i="20"/>
  <c r="N24" i="20" l="1"/>
  <c r="B25" i="20"/>
  <c r="A26" i="20"/>
  <c r="M25" i="20"/>
  <c r="L25" i="20"/>
  <c r="K25" i="20"/>
  <c r="N25" i="20" l="1"/>
  <c r="A27" i="20"/>
  <c r="B26" i="20"/>
  <c r="K26" i="20"/>
  <c r="M26" i="20"/>
  <c r="L26" i="20"/>
  <c r="N26" i="20" l="1"/>
  <c r="M27" i="20"/>
  <c r="B27" i="20"/>
  <c r="K27" i="20"/>
  <c r="A28" i="20"/>
  <c r="L27" i="20"/>
  <c r="N27" i="20" l="1"/>
  <c r="B28" i="20"/>
  <c r="M28" i="20"/>
  <c r="A29" i="20"/>
  <c r="K28" i="20"/>
  <c r="L28" i="20"/>
  <c r="N28" i="20" l="1"/>
  <c r="L29" i="20"/>
  <c r="B29" i="20"/>
  <c r="A30" i="20"/>
  <c r="M29" i="20"/>
  <c r="K29" i="20"/>
  <c r="N29" i="20" l="1"/>
  <c r="K30" i="20"/>
  <c r="L30" i="20"/>
  <c r="B30" i="20"/>
  <c r="A31" i="20"/>
  <c r="M30" i="20"/>
  <c r="N30" i="20" l="1"/>
  <c r="A32" i="20"/>
  <c r="B31" i="20"/>
  <c r="M31" i="20"/>
  <c r="L31" i="20"/>
  <c r="K31" i="20"/>
  <c r="N31" i="20" l="1"/>
  <c r="A33" i="20"/>
  <c r="B32" i="20"/>
  <c r="K32" i="20"/>
  <c r="M32" i="20"/>
  <c r="L32" i="20"/>
  <c r="N32" i="20" l="1"/>
  <c r="M33" i="20"/>
  <c r="B33" i="20"/>
  <c r="A34" i="20"/>
  <c r="K33" i="20"/>
  <c r="L33" i="20"/>
  <c r="N33" i="20" l="1"/>
  <c r="A35" i="20"/>
  <c r="L34" i="20"/>
  <c r="M34" i="20"/>
  <c r="K34" i="20"/>
  <c r="B34" i="20"/>
  <c r="N34" i="20" l="1"/>
  <c r="B35" i="20"/>
  <c r="A36" i="20"/>
  <c r="L35" i="20"/>
  <c r="K35" i="20"/>
  <c r="M35" i="20"/>
  <c r="N35" i="20" l="1"/>
  <c r="B36" i="20"/>
  <c r="M36" i="20"/>
  <c r="K36" i="20"/>
  <c r="L36" i="20"/>
  <c r="A37" i="20"/>
  <c r="N36" i="20" l="1"/>
  <c r="B37" i="20"/>
  <c r="L37" i="20"/>
  <c r="K37" i="20"/>
  <c r="A7" i="21"/>
  <c r="M37" i="20"/>
  <c r="A8" i="21" l="1"/>
  <c r="K7" i="21"/>
  <c r="A3" i="21"/>
  <c r="M7" i="21"/>
  <c r="L7" i="21"/>
  <c r="B7" i="21"/>
  <c r="F7" i="21"/>
  <c r="J7" i="21"/>
  <c r="J38" i="20"/>
  <c r="J39" i="20" s="1"/>
  <c r="M38" i="20"/>
  <c r="M39" i="20" s="1"/>
  <c r="K38" i="20"/>
  <c r="K39" i="20" s="1"/>
  <c r="F38" i="20"/>
  <c r="F39" i="20" s="1"/>
  <c r="N37" i="20"/>
  <c r="L38" i="20"/>
  <c r="L39" i="20" s="1"/>
  <c r="N7" i="21" l="1"/>
  <c r="N38" i="20"/>
  <c r="N39" i="20" s="1"/>
  <c r="M8" i="21"/>
  <c r="K8" i="21"/>
  <c r="F8" i="21"/>
  <c r="B8" i="21"/>
  <c r="J8" i="21"/>
  <c r="A9" i="21"/>
  <c r="L8" i="21"/>
  <c r="N8" i="21" l="1"/>
  <c r="K9" i="21"/>
  <c r="F9" i="21"/>
  <c r="B9" i="21"/>
  <c r="M9" i="21"/>
  <c r="A10" i="21"/>
  <c r="L9" i="21"/>
  <c r="J9" i="21"/>
  <c r="A11" i="21" l="1"/>
  <c r="K10" i="21"/>
  <c r="L10" i="21"/>
  <c r="M10" i="21"/>
  <c r="F10" i="21"/>
  <c r="B10" i="21"/>
  <c r="J10" i="21"/>
  <c r="N9" i="21"/>
  <c r="N10" i="21" l="1"/>
  <c r="A12" i="21"/>
  <c r="L11" i="21"/>
  <c r="K11" i="21"/>
  <c r="M11" i="21"/>
  <c r="J11" i="21"/>
  <c r="F11" i="21"/>
  <c r="B11" i="21"/>
  <c r="N11" i="21" l="1"/>
  <c r="L12" i="21"/>
  <c r="J12" i="21"/>
  <c r="A13" i="21"/>
  <c r="M12" i="21"/>
  <c r="K12" i="21"/>
  <c r="F12" i="21"/>
  <c r="B12" i="21"/>
  <c r="N12" i="21" l="1"/>
  <c r="J13" i="21"/>
  <c r="B13" i="21"/>
  <c r="M13" i="21"/>
  <c r="K13" i="21"/>
  <c r="F13" i="21"/>
  <c r="A14" i="21"/>
  <c r="L13" i="21"/>
  <c r="N13" i="21" l="1"/>
  <c r="L14" i="21"/>
  <c r="A15" i="21"/>
  <c r="K14" i="21"/>
  <c r="B14" i="21"/>
  <c r="J14" i="21"/>
  <c r="M14" i="21"/>
  <c r="F14" i="21"/>
  <c r="N14" i="21" l="1"/>
  <c r="F15" i="21"/>
  <c r="B15" i="21"/>
  <c r="K15" i="21"/>
  <c r="L15" i="21"/>
  <c r="M15" i="21"/>
  <c r="A16" i="21"/>
  <c r="J15" i="21"/>
  <c r="N15" i="21" l="1"/>
  <c r="K16" i="21"/>
  <c r="J16" i="21"/>
  <c r="B16" i="21"/>
  <c r="L16" i="21"/>
  <c r="M16" i="21"/>
  <c r="A17" i="21"/>
  <c r="F16" i="21"/>
  <c r="N16" i="21" l="1"/>
  <c r="M17" i="21"/>
  <c r="A18" i="21"/>
  <c r="L17" i="21"/>
  <c r="J17" i="21"/>
  <c r="F17" i="21"/>
  <c r="K17" i="21"/>
  <c r="B17" i="21"/>
  <c r="N17" i="21" l="1"/>
  <c r="M18" i="21"/>
  <c r="L18" i="21"/>
  <c r="J18" i="21"/>
  <c r="A19" i="21"/>
  <c r="B18" i="21"/>
  <c r="K18" i="21"/>
  <c r="F18" i="21"/>
  <c r="N18" i="21" l="1"/>
  <c r="A20" i="21"/>
  <c r="K19" i="21"/>
  <c r="F19" i="21"/>
  <c r="B19" i="21"/>
  <c r="M19" i="21"/>
  <c r="L19" i="21"/>
  <c r="J19" i="21"/>
  <c r="N19" i="21" l="1"/>
  <c r="B20" i="21"/>
  <c r="A21" i="21"/>
  <c r="M20" i="21"/>
  <c r="J20" i="21"/>
  <c r="K20" i="21"/>
  <c r="L20" i="21"/>
  <c r="F20" i="21"/>
  <c r="N20" i="21" l="1"/>
  <c r="M21" i="21"/>
  <c r="F21" i="21"/>
  <c r="L21" i="21"/>
  <c r="J21" i="21"/>
  <c r="K21" i="21"/>
  <c r="B21" i="21"/>
  <c r="A22" i="21"/>
  <c r="N21" i="21" l="1"/>
  <c r="J22" i="21"/>
  <c r="A23" i="21"/>
  <c r="K22" i="21"/>
  <c r="F22" i="21"/>
  <c r="B22" i="21"/>
  <c r="M22" i="21"/>
  <c r="L22" i="21"/>
  <c r="N22" i="21" l="1"/>
  <c r="J23" i="21"/>
  <c r="B23" i="21"/>
  <c r="M23" i="21"/>
  <c r="F23" i="21"/>
  <c r="A24" i="21"/>
  <c r="K23" i="21"/>
  <c r="L23" i="21"/>
  <c r="N23" i="21" l="1"/>
  <c r="A25" i="21"/>
  <c r="J24" i="21"/>
  <c r="B24" i="21"/>
  <c r="L24" i="21"/>
  <c r="K24" i="21"/>
  <c r="F24" i="21"/>
  <c r="M24" i="21"/>
  <c r="N24" i="21" l="1"/>
  <c r="J25" i="21"/>
  <c r="F25" i="21"/>
  <c r="B25" i="21"/>
  <c r="M25" i="21"/>
  <c r="A26" i="21"/>
  <c r="L25" i="21"/>
  <c r="K25" i="21"/>
  <c r="N25" i="21" l="1"/>
  <c r="B26" i="21"/>
  <c r="A27" i="21"/>
  <c r="L26" i="21"/>
  <c r="K26" i="21"/>
  <c r="J26" i="21"/>
  <c r="F26" i="21"/>
  <c r="M26" i="21"/>
  <c r="N26" i="21" l="1"/>
  <c r="L27" i="21"/>
  <c r="B27" i="21"/>
  <c r="M27" i="21"/>
  <c r="A28" i="21"/>
  <c r="J27" i="21"/>
  <c r="F27" i="21"/>
  <c r="K27" i="21"/>
  <c r="N27" i="21" l="1"/>
  <c r="A29" i="21"/>
  <c r="J28" i="21"/>
  <c r="B28" i="21"/>
  <c r="F28" i="21"/>
  <c r="M28" i="21"/>
  <c r="L28" i="21"/>
  <c r="K28" i="21"/>
  <c r="N28" i="21" l="1"/>
  <c r="F29" i="21"/>
  <c r="A30" i="21"/>
  <c r="M29" i="21"/>
  <c r="K29" i="21"/>
  <c r="B29" i="21"/>
  <c r="J29" i="21"/>
  <c r="L29" i="21"/>
  <c r="N29" i="21" l="1"/>
  <c r="J30" i="21"/>
  <c r="L30" i="21"/>
  <c r="F30" i="21"/>
  <c r="B30" i="21"/>
  <c r="M30" i="21"/>
  <c r="K30" i="21"/>
  <c r="A31" i="21"/>
  <c r="N30" i="21" l="1"/>
  <c r="A32" i="21"/>
  <c r="B31" i="21"/>
  <c r="F31" i="21"/>
  <c r="M31" i="21"/>
  <c r="J31" i="21"/>
  <c r="L31" i="21"/>
  <c r="K31" i="21"/>
  <c r="N31" i="21" l="1"/>
  <c r="L32" i="21"/>
  <c r="F32" i="21"/>
  <c r="A33" i="21"/>
  <c r="B32" i="21"/>
  <c r="M32" i="21"/>
  <c r="J32" i="21"/>
  <c r="K32" i="21"/>
  <c r="N32" i="21" l="1"/>
  <c r="B33" i="21"/>
  <c r="L33" i="21"/>
  <c r="M33" i="21"/>
  <c r="K33" i="21"/>
  <c r="F33" i="21"/>
  <c r="A34" i="21"/>
  <c r="J33" i="21"/>
  <c r="N33" i="21" l="1"/>
  <c r="K34" i="21"/>
  <c r="J34" i="21"/>
  <c r="F34" i="21"/>
  <c r="B34" i="21"/>
  <c r="M34" i="21"/>
  <c r="A35" i="21"/>
  <c r="L34" i="21"/>
  <c r="N34" i="21" l="1"/>
  <c r="M35" i="21"/>
  <c r="J35" i="21"/>
  <c r="K35" i="21"/>
  <c r="B35" i="21"/>
  <c r="A36" i="21"/>
  <c r="F35" i="21"/>
  <c r="L35" i="21"/>
  <c r="N35" i="21" l="1"/>
  <c r="B36" i="21"/>
  <c r="F36" i="21"/>
  <c r="A7" i="22"/>
  <c r="K36" i="21"/>
  <c r="L36" i="21"/>
  <c r="M36" i="21"/>
  <c r="J36" i="21"/>
  <c r="N36" i="21" l="1"/>
  <c r="N37" i="21" s="1"/>
  <c r="N38" i="21" s="1"/>
  <c r="M37" i="21"/>
  <c r="M38" i="21" s="1"/>
  <c r="J37" i="21"/>
  <c r="J38" i="21" s="1"/>
  <c r="K7" i="22"/>
  <c r="F7" i="22"/>
  <c r="L7" i="22"/>
  <c r="A8" i="22"/>
  <c r="J7" i="22"/>
  <c r="A3" i="22"/>
  <c r="B7" i="22"/>
  <c r="M7" i="22"/>
  <c r="L37" i="21"/>
  <c r="L38" i="21" s="1"/>
  <c r="K37" i="21"/>
  <c r="K38" i="21" s="1"/>
  <c r="F37" i="21"/>
  <c r="F38" i="21" s="1"/>
  <c r="N7" i="22" l="1"/>
  <c r="A9" i="22"/>
  <c r="L8" i="22"/>
  <c r="K8" i="22"/>
  <c r="M8" i="22"/>
  <c r="F8" i="22"/>
  <c r="B8" i="22"/>
  <c r="J8" i="22"/>
  <c r="N8" i="22" l="1"/>
  <c r="B9" i="22"/>
  <c r="J9" i="22"/>
  <c r="K9" i="22"/>
  <c r="M9" i="22"/>
  <c r="A10" i="22"/>
  <c r="L9" i="22"/>
  <c r="F9" i="22"/>
  <c r="N9" i="22" l="1"/>
  <c r="L10" i="22"/>
  <c r="F10" i="22"/>
  <c r="J10" i="22"/>
  <c r="A11" i="22"/>
  <c r="K10" i="22"/>
  <c r="B10" i="22"/>
  <c r="M10" i="22"/>
  <c r="N10" i="22" l="1"/>
  <c r="F11" i="22"/>
  <c r="A12" i="22"/>
  <c r="K11" i="22"/>
  <c r="J11" i="22"/>
  <c r="M11" i="22"/>
  <c r="B11" i="22"/>
  <c r="L11" i="22"/>
  <c r="N11" i="22" l="1"/>
  <c r="L12" i="22"/>
  <c r="J12" i="22"/>
  <c r="K12" i="22"/>
  <c r="F12" i="22"/>
  <c r="B12" i="22"/>
  <c r="M12" i="22"/>
  <c r="A13" i="22"/>
  <c r="N12" i="22" l="1"/>
  <c r="F13" i="22"/>
  <c r="B13" i="22"/>
  <c r="J13" i="22"/>
  <c r="M13" i="22"/>
  <c r="L13" i="22"/>
  <c r="K13" i="22"/>
  <c r="A14" i="22"/>
  <c r="N13" i="22" l="1"/>
  <c r="J14" i="22"/>
  <c r="F14" i="22"/>
  <c r="L14" i="22"/>
  <c r="K14" i="22"/>
  <c r="B14" i="22"/>
  <c r="M14" i="22"/>
  <c r="A15" i="22"/>
  <c r="N14" i="22" l="1"/>
  <c r="M15" i="22"/>
  <c r="A16" i="22"/>
  <c r="F15" i="22"/>
  <c r="L15" i="22"/>
  <c r="K15" i="22"/>
  <c r="B15" i="22"/>
  <c r="J15" i="22"/>
  <c r="N15" i="22" l="1"/>
  <c r="K16" i="22"/>
  <c r="F16" i="22"/>
  <c r="B16" i="22"/>
  <c r="M16" i="22"/>
  <c r="L16" i="22"/>
  <c r="J16" i="22"/>
  <c r="A17" i="22"/>
  <c r="N16" i="22" l="1"/>
  <c r="A18" i="22"/>
  <c r="L17" i="22"/>
  <c r="K17" i="22"/>
  <c r="J17" i="22"/>
  <c r="B17" i="22"/>
  <c r="F17" i="22"/>
  <c r="M17" i="22"/>
  <c r="N17" i="22" l="1"/>
  <c r="B18" i="22"/>
  <c r="A19" i="22"/>
  <c r="L18" i="22"/>
  <c r="K18" i="22"/>
  <c r="F18" i="22"/>
  <c r="J18" i="22"/>
  <c r="M18" i="22"/>
  <c r="N18" i="22" l="1"/>
  <c r="B19" i="22"/>
  <c r="F19" i="22"/>
  <c r="A20" i="22"/>
  <c r="K19" i="22"/>
  <c r="L19" i="22"/>
  <c r="J19" i="22"/>
  <c r="M19" i="22"/>
  <c r="N19" i="22" l="1"/>
  <c r="A21" i="22"/>
  <c r="K20" i="22"/>
  <c r="M20" i="22"/>
  <c r="J20" i="22"/>
  <c r="F20" i="22"/>
  <c r="L20" i="22"/>
  <c r="B20" i="22"/>
  <c r="N20" i="22" l="1"/>
  <c r="K21" i="22"/>
  <c r="A22" i="22"/>
  <c r="M21" i="22"/>
  <c r="J21" i="22"/>
  <c r="F21" i="22"/>
  <c r="B21" i="22"/>
  <c r="L21" i="22"/>
  <c r="N21" i="22" l="1"/>
  <c r="B22" i="22"/>
  <c r="K22" i="22"/>
  <c r="J22" i="22"/>
  <c r="L22" i="22"/>
  <c r="A23" i="22"/>
  <c r="M22" i="22"/>
  <c r="F22" i="22"/>
  <c r="N22" i="22" l="1"/>
  <c r="K23" i="22"/>
  <c r="A24" i="22"/>
  <c r="L23" i="22"/>
  <c r="J23" i="22"/>
  <c r="M23" i="22"/>
  <c r="F23" i="22"/>
  <c r="B23" i="22"/>
  <c r="N23" i="22" l="1"/>
  <c r="A25" i="22"/>
  <c r="B24" i="22"/>
  <c r="M24" i="22"/>
  <c r="J24" i="22"/>
  <c r="F24" i="22"/>
  <c r="K24" i="22"/>
  <c r="L24" i="22"/>
  <c r="N24" i="22" l="1"/>
  <c r="K25" i="22"/>
  <c r="F25" i="22"/>
  <c r="A26" i="22"/>
  <c r="L25" i="22"/>
  <c r="B25" i="22"/>
  <c r="M25" i="22"/>
  <c r="J25" i="22"/>
  <c r="N25" i="22" l="1"/>
  <c r="M26" i="22"/>
  <c r="B26" i="22"/>
  <c r="J26" i="22"/>
  <c r="L26" i="22"/>
  <c r="F26" i="22"/>
  <c r="A27" i="22"/>
  <c r="K26" i="22"/>
  <c r="N26" i="22" l="1"/>
  <c r="F27" i="22"/>
  <c r="A28" i="22"/>
  <c r="L27" i="22"/>
  <c r="M27" i="22"/>
  <c r="J27" i="22"/>
  <c r="B27" i="22"/>
  <c r="K27" i="22"/>
  <c r="N27" i="22" l="1"/>
  <c r="M28" i="22"/>
  <c r="K28" i="22"/>
  <c r="J28" i="22"/>
  <c r="F28" i="22"/>
  <c r="L28" i="22"/>
  <c r="A29" i="22"/>
  <c r="B28" i="22"/>
  <c r="N28" i="22" l="1"/>
  <c r="J29" i="22"/>
  <c r="B29" i="22"/>
  <c r="M29" i="22"/>
  <c r="L29" i="22"/>
  <c r="F29" i="22"/>
  <c r="A30" i="22"/>
  <c r="K29" i="22"/>
  <c r="N29" i="22" l="1"/>
  <c r="A31" i="22"/>
  <c r="K30" i="22"/>
  <c r="F30" i="22"/>
  <c r="M30" i="22"/>
  <c r="L30" i="22"/>
  <c r="J30" i="22"/>
  <c r="B30" i="22"/>
  <c r="N30" i="22" l="1"/>
  <c r="J31" i="22"/>
  <c r="L31" i="22"/>
  <c r="A32" i="22"/>
  <c r="F31" i="22"/>
  <c r="B31" i="22"/>
  <c r="M31" i="22"/>
  <c r="K31" i="22"/>
  <c r="N31" i="22" l="1"/>
  <c r="J32" i="22"/>
  <c r="F32" i="22"/>
  <c r="B32" i="22"/>
  <c r="K32" i="22"/>
  <c r="L32" i="22"/>
  <c r="M32" i="22"/>
  <c r="A33" i="22"/>
  <c r="N32" i="22" l="1"/>
  <c r="K33" i="22"/>
  <c r="J33" i="22"/>
  <c r="F33" i="22"/>
  <c r="M33" i="22"/>
  <c r="A34" i="22"/>
  <c r="B33" i="22"/>
  <c r="L33" i="22"/>
  <c r="N33" i="22" l="1"/>
  <c r="K34" i="22"/>
  <c r="F34" i="22"/>
  <c r="M34" i="22"/>
  <c r="J34" i="22"/>
  <c r="B34" i="22"/>
  <c r="L34" i="22"/>
  <c r="A35" i="22"/>
  <c r="N34" i="22" l="1"/>
  <c r="K35" i="22"/>
  <c r="M35" i="22"/>
  <c r="L35" i="22"/>
  <c r="J35" i="22"/>
  <c r="F35" i="22"/>
  <c r="B35" i="22"/>
  <c r="A36" i="22"/>
  <c r="N35" i="22" l="1"/>
  <c r="F36" i="22"/>
  <c r="B36" i="22"/>
  <c r="M36" i="22"/>
  <c r="J36" i="22"/>
  <c r="L36" i="22"/>
  <c r="A37" i="22"/>
  <c r="K36" i="22"/>
  <c r="N36" i="22" l="1"/>
  <c r="A7" i="27"/>
  <c r="F37" i="22"/>
  <c r="J37" i="22"/>
  <c r="B37" i="22"/>
  <c r="K37" i="22"/>
  <c r="M37" i="22"/>
  <c r="L37" i="22"/>
  <c r="K38" i="22" l="1"/>
  <c r="K39" i="22" s="1"/>
  <c r="L38" i="22"/>
  <c r="L39" i="22" s="1"/>
  <c r="J38" i="22"/>
  <c r="J39" i="22" s="1"/>
  <c r="M38" i="22"/>
  <c r="M39" i="22" s="1"/>
  <c r="F38" i="22"/>
  <c r="F39" i="22" s="1"/>
  <c r="N37" i="22"/>
  <c r="J7" i="27"/>
  <c r="K7" i="27"/>
  <c r="F7" i="27"/>
  <c r="A8" i="27"/>
  <c r="L7" i="27"/>
  <c r="A3" i="27"/>
  <c r="B7" i="27"/>
  <c r="M7" i="27"/>
  <c r="K8" i="27" l="1"/>
  <c r="F8" i="27"/>
  <c r="B8" i="27"/>
  <c r="L8" i="27"/>
  <c r="A9" i="27"/>
  <c r="M8" i="27"/>
  <c r="J8" i="27"/>
  <c r="N7" i="27"/>
  <c r="N38" i="22"/>
  <c r="N39" i="22" s="1"/>
  <c r="N8" i="27" l="1"/>
  <c r="B9" i="27"/>
  <c r="K9" i="27"/>
  <c r="M9" i="27"/>
  <c r="L9" i="27"/>
  <c r="F9" i="27"/>
  <c r="A10" i="27"/>
  <c r="J9" i="27"/>
  <c r="M10" i="27" l="1"/>
  <c r="J10" i="27"/>
  <c r="F10" i="27"/>
  <c r="L10" i="27"/>
  <c r="B10" i="27"/>
  <c r="K10" i="27"/>
  <c r="A11" i="27"/>
  <c r="N9" i="27"/>
  <c r="B11" i="27" l="1"/>
  <c r="M11" i="27"/>
  <c r="F11" i="27"/>
  <c r="A12" i="27"/>
  <c r="K11" i="27"/>
  <c r="J11" i="27"/>
  <c r="L11" i="27"/>
  <c r="N10" i="27"/>
  <c r="N11" i="27" l="1"/>
  <c r="F12" i="27"/>
  <c r="B12" i="27"/>
  <c r="M12" i="27"/>
  <c r="L12" i="27"/>
  <c r="K12" i="27"/>
  <c r="J12" i="27"/>
  <c r="A13" i="27"/>
  <c r="N12" i="27" l="1"/>
  <c r="F13" i="27"/>
  <c r="A14" i="27"/>
  <c r="L13" i="27"/>
  <c r="K13" i="27"/>
  <c r="J13" i="27"/>
  <c r="B13" i="27"/>
  <c r="M13" i="27"/>
  <c r="N13" i="27" l="1"/>
  <c r="B14" i="27"/>
  <c r="L14" i="27"/>
  <c r="F14" i="27"/>
  <c r="A15" i="27"/>
  <c r="M14" i="27"/>
  <c r="K14" i="27"/>
  <c r="J14" i="27"/>
  <c r="N14" i="27" l="1"/>
  <c r="B15" i="27"/>
  <c r="M15" i="27"/>
  <c r="K15" i="27"/>
  <c r="L15" i="27"/>
  <c r="J15" i="27"/>
  <c r="A16" i="27"/>
  <c r="F15" i="27"/>
  <c r="N15" i="27" l="1"/>
  <c r="J16" i="27"/>
  <c r="M16" i="27"/>
  <c r="K16" i="27"/>
  <c r="F16" i="27"/>
  <c r="L16" i="27"/>
  <c r="A17" i="27"/>
  <c r="B16" i="27"/>
  <c r="N16" i="27" l="1"/>
  <c r="M17" i="27"/>
  <c r="F17" i="27"/>
  <c r="K17" i="27"/>
  <c r="J17" i="27"/>
  <c r="L17" i="27"/>
  <c r="B17" i="27"/>
  <c r="A18" i="27"/>
  <c r="N17" i="27" l="1"/>
  <c r="L18" i="27"/>
  <c r="J18" i="27"/>
  <c r="A19" i="27"/>
  <c r="B18" i="27"/>
  <c r="M18" i="27"/>
  <c r="K18" i="27"/>
  <c r="F18" i="27"/>
  <c r="N18" i="27" l="1"/>
  <c r="K19" i="27"/>
  <c r="B19" i="27"/>
  <c r="F19" i="27"/>
  <c r="A20" i="27"/>
  <c r="M19" i="27"/>
  <c r="J19" i="27"/>
  <c r="L19" i="27"/>
  <c r="N19" i="27" l="1"/>
  <c r="A21" i="27"/>
  <c r="M20" i="27"/>
  <c r="K20" i="27"/>
  <c r="B20" i="27"/>
  <c r="L20" i="27"/>
  <c r="J20" i="27"/>
  <c r="F20" i="27"/>
  <c r="N20" i="27" l="1"/>
  <c r="A22" i="27"/>
  <c r="L21" i="27"/>
  <c r="F21" i="27"/>
  <c r="B21" i="27"/>
  <c r="K21" i="27"/>
  <c r="J21" i="27"/>
  <c r="M21" i="27"/>
  <c r="N21" i="27" l="1"/>
  <c r="B22" i="27"/>
  <c r="M22" i="27"/>
  <c r="L22" i="27"/>
  <c r="J22" i="27"/>
  <c r="K22" i="27"/>
  <c r="F22" i="27"/>
  <c r="A23" i="27"/>
  <c r="N22" i="27" l="1"/>
  <c r="L23" i="27"/>
  <c r="K23" i="27"/>
  <c r="M23" i="27"/>
  <c r="F23" i="27"/>
  <c r="J23" i="27"/>
  <c r="A24" i="27"/>
  <c r="B23" i="27"/>
  <c r="N23" i="27" l="1"/>
  <c r="M24" i="27"/>
  <c r="K24" i="27"/>
  <c r="L24" i="27"/>
  <c r="F24" i="27"/>
  <c r="A25" i="27"/>
  <c r="J24" i="27"/>
  <c r="B24" i="27"/>
  <c r="N24" i="27" l="1"/>
  <c r="L25" i="27"/>
  <c r="K25" i="27"/>
  <c r="B25" i="27"/>
  <c r="M25" i="27"/>
  <c r="A26" i="27"/>
  <c r="F25" i="27"/>
  <c r="J25" i="27"/>
  <c r="N25" i="27" l="1"/>
  <c r="J26" i="27"/>
  <c r="F26" i="27"/>
  <c r="K26" i="27"/>
  <c r="A27" i="27"/>
  <c r="B26" i="27"/>
  <c r="M26" i="27"/>
  <c r="L26" i="27"/>
  <c r="N26" i="27" l="1"/>
  <c r="M27" i="27"/>
  <c r="K27" i="27"/>
  <c r="L27" i="27"/>
  <c r="B27" i="27"/>
  <c r="J27" i="27"/>
  <c r="F27" i="27"/>
  <c r="A28" i="27"/>
  <c r="N27" i="27" l="1"/>
  <c r="F28" i="27"/>
  <c r="B28" i="27"/>
  <c r="M28" i="27"/>
  <c r="L28" i="27"/>
  <c r="A29" i="27"/>
  <c r="J28" i="27"/>
  <c r="K28" i="27"/>
  <c r="N28" i="27" l="1"/>
  <c r="M29" i="27"/>
  <c r="A30" i="27"/>
  <c r="L29" i="27"/>
  <c r="K29" i="27"/>
  <c r="J29" i="27"/>
  <c r="B29" i="27"/>
  <c r="F29" i="27"/>
  <c r="N29" i="27" l="1"/>
  <c r="K30" i="27"/>
  <c r="F30" i="27"/>
  <c r="B30" i="27"/>
  <c r="J30" i="27"/>
  <c r="M30" i="27"/>
  <c r="L30" i="27"/>
  <c r="A31" i="27"/>
  <c r="N30" i="27" l="1"/>
  <c r="B31" i="27"/>
  <c r="M31" i="27"/>
  <c r="K31" i="27"/>
  <c r="J31" i="27"/>
  <c r="F31" i="27"/>
  <c r="A32" i="27"/>
  <c r="L31" i="27"/>
  <c r="N31" i="27" l="1"/>
  <c r="M32" i="27"/>
  <c r="L32" i="27"/>
  <c r="A33" i="27"/>
  <c r="K32" i="27"/>
  <c r="J32" i="27"/>
  <c r="F32" i="27"/>
  <c r="B32" i="27"/>
  <c r="N32" i="27" l="1"/>
  <c r="M33" i="27"/>
  <c r="L33" i="27"/>
  <c r="K33" i="27"/>
  <c r="A34" i="27"/>
  <c r="B33" i="27"/>
  <c r="J33" i="27"/>
  <c r="F33" i="27"/>
  <c r="N33" i="27" l="1"/>
  <c r="F34" i="27"/>
  <c r="M34" i="27"/>
  <c r="J34" i="27"/>
  <c r="K34" i="27"/>
  <c r="B34" i="27"/>
  <c r="L34" i="27"/>
  <c r="A35" i="27"/>
  <c r="N34" i="27" l="1"/>
  <c r="F35" i="27"/>
  <c r="B35" i="27"/>
  <c r="A36" i="27"/>
  <c r="M35" i="27"/>
  <c r="K35" i="27"/>
  <c r="J35" i="27"/>
  <c r="L35" i="27"/>
  <c r="N35" i="27" l="1"/>
  <c r="B36" i="27"/>
  <c r="K36" i="27"/>
  <c r="A7" i="26"/>
  <c r="J36" i="27"/>
  <c r="L36" i="27"/>
  <c r="M36" i="27"/>
  <c r="F36" i="27"/>
  <c r="F37" i="27" l="1"/>
  <c r="F38" i="27" s="1"/>
  <c r="L37" i="27"/>
  <c r="L38" i="27" s="1"/>
  <c r="N36" i="27"/>
  <c r="K7" i="26"/>
  <c r="L7" i="26"/>
  <c r="A8" i="26"/>
  <c r="A3" i="26"/>
  <c r="J7" i="26"/>
  <c r="F7" i="26"/>
  <c r="B7" i="26"/>
  <c r="M7" i="26"/>
  <c r="M37" i="27"/>
  <c r="M38" i="27" s="1"/>
  <c r="J37" i="27"/>
  <c r="J38" i="27" s="1"/>
  <c r="K37" i="27"/>
  <c r="K38" i="27" s="1"/>
  <c r="L8" i="26" l="1"/>
  <c r="J8" i="26"/>
  <c r="F8" i="26"/>
  <c r="K8" i="26"/>
  <c r="M8" i="26"/>
  <c r="B8" i="26"/>
  <c r="A9" i="26"/>
  <c r="N37" i="27"/>
  <c r="N38" i="27" s="1"/>
  <c r="N7" i="26"/>
  <c r="N8" i="26" l="1"/>
  <c r="K9" i="26"/>
  <c r="F9" i="26"/>
  <c r="A10" i="26"/>
  <c r="L9" i="26"/>
  <c r="J9" i="26"/>
  <c r="B9" i="26"/>
  <c r="M9" i="26"/>
  <c r="F10" i="26" l="1"/>
  <c r="K10" i="26"/>
  <c r="A11" i="26"/>
  <c r="B10" i="26"/>
  <c r="M10" i="26"/>
  <c r="L10" i="26"/>
  <c r="J10" i="26"/>
  <c r="N9" i="26"/>
  <c r="N10" i="26" l="1"/>
  <c r="M11" i="26"/>
  <c r="K11" i="26"/>
  <c r="F11" i="26"/>
  <c r="J11" i="26"/>
  <c r="B11" i="26"/>
  <c r="A12" i="26"/>
  <c r="L11" i="26"/>
  <c r="N11" i="26" l="1"/>
  <c r="M12" i="26"/>
  <c r="K12" i="26"/>
  <c r="A13" i="26"/>
  <c r="L12" i="26"/>
  <c r="J12" i="26"/>
  <c r="F12" i="26"/>
  <c r="B12" i="26"/>
  <c r="N12" i="26" l="1"/>
  <c r="M13" i="26"/>
  <c r="A14" i="26"/>
  <c r="L13" i="26"/>
  <c r="F13" i="26"/>
  <c r="B13" i="26"/>
  <c r="K13" i="26"/>
  <c r="J13" i="26"/>
  <c r="L14" i="26" l="1"/>
  <c r="B14" i="26"/>
  <c r="K14" i="26"/>
  <c r="M14" i="26"/>
  <c r="J14" i="26"/>
  <c r="F14" i="26"/>
  <c r="A15" i="26"/>
  <c r="N13" i="26"/>
  <c r="N14" i="26" l="1"/>
  <c r="K15" i="26"/>
  <c r="J15" i="26"/>
  <c r="F15" i="26"/>
  <c r="M15" i="26"/>
  <c r="L15" i="26"/>
  <c r="A16" i="26"/>
  <c r="B15" i="26"/>
  <c r="N15" i="26" l="1"/>
  <c r="A17" i="26"/>
  <c r="B16" i="26"/>
  <c r="K16" i="26"/>
  <c r="M16" i="26"/>
  <c r="F16" i="26"/>
  <c r="J16" i="26"/>
  <c r="L16" i="26"/>
  <c r="N16" i="26" l="1"/>
  <c r="K17" i="26"/>
  <c r="L17" i="26"/>
  <c r="B17" i="26"/>
  <c r="F17" i="26"/>
  <c r="J17" i="26"/>
  <c r="A18" i="26"/>
  <c r="M17" i="26"/>
  <c r="N17" i="26" l="1"/>
  <c r="B18" i="26"/>
  <c r="F18" i="26"/>
  <c r="J18" i="26"/>
  <c r="K18" i="26"/>
  <c r="M18" i="26"/>
  <c r="L18" i="26"/>
  <c r="A19" i="26"/>
  <c r="N18" i="26" l="1"/>
  <c r="J19" i="26"/>
  <c r="M19" i="26"/>
  <c r="K19" i="26"/>
  <c r="A20" i="26"/>
  <c r="L19" i="26"/>
  <c r="B19" i="26"/>
  <c r="F19" i="26"/>
  <c r="N19" i="26" l="1"/>
  <c r="M20" i="26"/>
  <c r="K20" i="26"/>
  <c r="J20" i="26"/>
  <c r="A21" i="26"/>
  <c r="L20" i="26"/>
  <c r="F20" i="26"/>
  <c r="B20" i="26"/>
  <c r="N20" i="26" l="1"/>
  <c r="L21" i="26"/>
  <c r="K21" i="26"/>
  <c r="F21" i="26"/>
  <c r="B21" i="26"/>
  <c r="J21" i="26"/>
  <c r="M21" i="26"/>
  <c r="A22" i="26"/>
  <c r="N21" i="26" l="1"/>
  <c r="L22" i="26"/>
  <c r="K22" i="26"/>
  <c r="J22" i="26"/>
  <c r="A23" i="26"/>
  <c r="M22" i="26"/>
  <c r="B22" i="26"/>
  <c r="F22" i="26"/>
  <c r="N22" i="26" l="1"/>
  <c r="M23" i="26"/>
  <c r="B23" i="26"/>
  <c r="K23" i="26"/>
  <c r="J23" i="26"/>
  <c r="F23" i="26"/>
  <c r="L23" i="26"/>
  <c r="A24" i="26"/>
  <c r="N23" i="26" l="1"/>
  <c r="B24" i="26"/>
  <c r="A25" i="26"/>
  <c r="F24" i="26"/>
  <c r="J24" i="26"/>
  <c r="K24" i="26"/>
  <c r="M24" i="26"/>
  <c r="L24" i="26"/>
  <c r="N24" i="26" l="1"/>
  <c r="B25" i="26"/>
  <c r="K25" i="26"/>
  <c r="J25" i="26"/>
  <c r="F25" i="26"/>
  <c r="M25" i="26"/>
  <c r="L25" i="26"/>
  <c r="A26" i="26"/>
  <c r="N25" i="26" l="1"/>
  <c r="J26" i="26"/>
  <c r="B26" i="26"/>
  <c r="M26" i="26"/>
  <c r="L26" i="26"/>
  <c r="K26" i="26"/>
  <c r="A27" i="26"/>
  <c r="F26" i="26"/>
  <c r="N26" i="26" l="1"/>
  <c r="B27" i="26"/>
  <c r="L27" i="26"/>
  <c r="A28" i="26"/>
  <c r="K27" i="26"/>
  <c r="M27" i="26"/>
  <c r="J27" i="26"/>
  <c r="F27" i="26"/>
  <c r="N27" i="26" l="1"/>
  <c r="K28" i="26"/>
  <c r="J28" i="26"/>
  <c r="B28" i="26"/>
  <c r="M28" i="26"/>
  <c r="F28" i="26"/>
  <c r="A29" i="26"/>
  <c r="L28" i="26"/>
  <c r="N28" i="26" l="1"/>
  <c r="A30" i="26"/>
  <c r="M29" i="26"/>
  <c r="F29" i="26"/>
  <c r="B29" i="26"/>
  <c r="K29" i="26"/>
  <c r="L29" i="26"/>
  <c r="J29" i="26"/>
  <c r="N29" i="26" l="1"/>
  <c r="J30" i="26"/>
  <c r="M30" i="26"/>
  <c r="K30" i="26"/>
  <c r="A31" i="26"/>
  <c r="B30" i="26"/>
  <c r="L30" i="26"/>
  <c r="F30" i="26"/>
  <c r="N30" i="26" l="1"/>
  <c r="L31" i="26"/>
  <c r="J31" i="26"/>
  <c r="F31" i="26"/>
  <c r="B31" i="26"/>
  <c r="K31" i="26"/>
  <c r="M31" i="26"/>
  <c r="A32" i="26"/>
  <c r="N31" i="26" l="1"/>
  <c r="M32" i="26"/>
  <c r="K32" i="26"/>
  <c r="B32" i="26"/>
  <c r="A33" i="26"/>
  <c r="J32" i="26"/>
  <c r="L32" i="26"/>
  <c r="F32" i="26"/>
  <c r="N32" i="26" l="1"/>
  <c r="L33" i="26"/>
  <c r="K33" i="26"/>
  <c r="M33" i="26"/>
  <c r="A34" i="26"/>
  <c r="B33" i="26"/>
  <c r="J33" i="26"/>
  <c r="F33" i="26"/>
  <c r="N33" i="26" l="1"/>
  <c r="J34" i="26"/>
  <c r="B34" i="26"/>
  <c r="L34" i="26"/>
  <c r="K34" i="26"/>
  <c r="A35" i="26"/>
  <c r="M34" i="26"/>
  <c r="F34" i="26"/>
  <c r="N34" i="26" l="1"/>
  <c r="A36" i="26"/>
  <c r="J35" i="26"/>
  <c r="B35" i="26"/>
  <c r="K35" i="26"/>
  <c r="F35" i="26"/>
  <c r="M35" i="26"/>
  <c r="L35" i="26"/>
  <c r="N35" i="26" l="1"/>
  <c r="J36" i="26"/>
  <c r="K36" i="26"/>
  <c r="A37" i="26"/>
  <c r="B36" i="26"/>
  <c r="F36" i="26"/>
  <c r="M36" i="26"/>
  <c r="L36" i="26"/>
  <c r="N36" i="26" l="1"/>
  <c r="K37" i="26"/>
  <c r="B37" i="26"/>
  <c r="A7" i="23"/>
  <c r="M37" i="26"/>
  <c r="J37" i="26"/>
  <c r="F37" i="26"/>
  <c r="L37" i="26"/>
  <c r="N37" i="26" l="1"/>
  <c r="F38" i="26"/>
  <c r="F39" i="26" s="1"/>
  <c r="J38" i="26"/>
  <c r="J39" i="26" s="1"/>
  <c r="L38" i="26"/>
  <c r="L39" i="26" s="1"/>
  <c r="M38" i="26"/>
  <c r="M39" i="26" s="1"/>
  <c r="A8" i="23"/>
  <c r="M7" i="23"/>
  <c r="B7" i="23"/>
  <c r="K7" i="23"/>
  <c r="F7" i="23"/>
  <c r="J7" i="23"/>
  <c r="A3" i="23"/>
  <c r="L7" i="23"/>
  <c r="K38" i="26"/>
  <c r="K39" i="26" s="1"/>
  <c r="N38" i="26" l="1"/>
  <c r="N39" i="26" s="1"/>
  <c r="N7" i="23"/>
  <c r="M8" i="23"/>
  <c r="L8" i="23"/>
  <c r="J8" i="23"/>
  <c r="F8" i="23"/>
  <c r="A9" i="23"/>
  <c r="K8" i="23"/>
  <c r="B8" i="23"/>
  <c r="B9" i="23" l="1"/>
  <c r="M9" i="23"/>
  <c r="A10" i="23"/>
  <c r="J9" i="23"/>
  <c r="F9" i="23"/>
  <c r="K9" i="23"/>
  <c r="L9" i="23"/>
  <c r="N8" i="23"/>
  <c r="F10" i="23" l="1"/>
  <c r="B10" i="23"/>
  <c r="A11" i="23"/>
  <c r="L10" i="23"/>
  <c r="K10" i="23"/>
  <c r="J10" i="23"/>
  <c r="M10" i="23"/>
  <c r="N9" i="23"/>
  <c r="N10" i="23" l="1"/>
  <c r="M11" i="23"/>
  <c r="A12" i="23"/>
  <c r="L11" i="23"/>
  <c r="F11" i="23"/>
  <c r="J11" i="23"/>
  <c r="B11" i="23"/>
  <c r="K11" i="23"/>
  <c r="N11" i="23" l="1"/>
  <c r="M12" i="23"/>
  <c r="L12" i="23"/>
  <c r="B12" i="23"/>
  <c r="A13" i="23"/>
  <c r="K12" i="23"/>
  <c r="F12" i="23"/>
  <c r="J12" i="23"/>
  <c r="N12" i="23" l="1"/>
  <c r="L13" i="23"/>
  <c r="J13" i="23"/>
  <c r="A14" i="23"/>
  <c r="M13" i="23"/>
  <c r="K13" i="23"/>
  <c r="F13" i="23"/>
  <c r="B13" i="23"/>
  <c r="N13" i="23" l="1"/>
  <c r="L14" i="23"/>
  <c r="A15" i="23"/>
  <c r="K14" i="23"/>
  <c r="J14" i="23"/>
  <c r="B14" i="23"/>
  <c r="M14" i="23"/>
  <c r="F14" i="23"/>
  <c r="N14" i="23" l="1"/>
  <c r="K15" i="23"/>
  <c r="J15" i="23"/>
  <c r="F15" i="23"/>
  <c r="L15" i="23"/>
  <c r="M15" i="23"/>
  <c r="B15" i="23"/>
  <c r="A16" i="23"/>
  <c r="N15" i="23" l="1"/>
  <c r="B16" i="23"/>
  <c r="A17" i="23"/>
  <c r="J16" i="23"/>
  <c r="M16" i="23"/>
  <c r="K16" i="23"/>
  <c r="F16" i="23"/>
  <c r="L16" i="23"/>
  <c r="N16" i="23" l="1"/>
  <c r="M17" i="23"/>
  <c r="K17" i="23"/>
  <c r="J17" i="23"/>
  <c r="B17" i="23"/>
  <c r="L17" i="23"/>
  <c r="A18" i="23"/>
  <c r="F17" i="23"/>
  <c r="N17" i="23" l="1"/>
  <c r="M18" i="23"/>
  <c r="A19" i="23"/>
  <c r="L18" i="23"/>
  <c r="J18" i="23"/>
  <c r="B18" i="23"/>
  <c r="K18" i="23"/>
  <c r="F18" i="23"/>
  <c r="N18" i="23" l="1"/>
  <c r="L19" i="23"/>
  <c r="A20" i="23"/>
  <c r="K19" i="23"/>
  <c r="F19" i="23"/>
  <c r="J19" i="23"/>
  <c r="M19" i="23"/>
  <c r="B19" i="23"/>
  <c r="N19" i="23" l="1"/>
  <c r="K20" i="23"/>
  <c r="J20" i="23"/>
  <c r="F20" i="23"/>
  <c r="A21" i="23"/>
  <c r="L20" i="23"/>
  <c r="B20" i="23"/>
  <c r="M20" i="23"/>
  <c r="N20" i="23" l="1"/>
  <c r="J21" i="23"/>
  <c r="L21" i="23"/>
  <c r="F21" i="23"/>
  <c r="A22" i="23"/>
  <c r="B21" i="23"/>
  <c r="M21" i="23"/>
  <c r="K21" i="23"/>
  <c r="N21" i="23" l="1"/>
  <c r="L22" i="23"/>
  <c r="K22" i="23"/>
  <c r="J22" i="23"/>
  <c r="A23" i="23"/>
  <c r="M22" i="23"/>
  <c r="F22" i="23"/>
  <c r="B22" i="23"/>
  <c r="N22" i="23" l="1"/>
  <c r="M23" i="23"/>
  <c r="J23" i="23"/>
  <c r="F23" i="23"/>
  <c r="K23" i="23"/>
  <c r="B23" i="23"/>
  <c r="A24" i="23"/>
  <c r="L23" i="23"/>
  <c r="N23" i="23" l="1"/>
  <c r="K24" i="23"/>
  <c r="M24" i="23"/>
  <c r="J24" i="23"/>
  <c r="L24" i="23"/>
  <c r="F24" i="23"/>
  <c r="A25" i="23"/>
  <c r="B24" i="23"/>
  <c r="N24" i="23" l="1"/>
  <c r="B25" i="23"/>
  <c r="J25" i="23"/>
  <c r="F25" i="23"/>
  <c r="K25" i="23"/>
  <c r="A26" i="23"/>
  <c r="M25" i="23"/>
  <c r="L25" i="23"/>
  <c r="N25" i="23" l="1"/>
  <c r="L26" i="23"/>
  <c r="K26" i="23"/>
  <c r="F26" i="23"/>
  <c r="M26" i="23"/>
  <c r="J26" i="23"/>
  <c r="B26" i="23"/>
  <c r="A27" i="23"/>
  <c r="N26" i="23" l="1"/>
  <c r="K27" i="23"/>
  <c r="M27" i="23"/>
  <c r="A28" i="23"/>
  <c r="L27" i="23"/>
  <c r="J27" i="23"/>
  <c r="F27" i="23"/>
  <c r="B27" i="23"/>
  <c r="N27" i="23" l="1"/>
  <c r="L28" i="23"/>
  <c r="F28" i="23"/>
  <c r="A29" i="23"/>
  <c r="M28" i="23"/>
  <c r="K28" i="23"/>
  <c r="J28" i="23"/>
  <c r="B28" i="23"/>
  <c r="N28" i="23" l="1"/>
  <c r="B29" i="23"/>
  <c r="M29" i="23"/>
  <c r="F29" i="23"/>
  <c r="L29" i="23"/>
  <c r="K29" i="23"/>
  <c r="J29" i="23"/>
  <c r="A30" i="23"/>
  <c r="N29" i="23" l="1"/>
  <c r="M30" i="23"/>
  <c r="L30" i="23"/>
  <c r="K30" i="23"/>
  <c r="J30" i="23"/>
  <c r="B30" i="23"/>
  <c r="F30" i="23"/>
  <c r="A31" i="23"/>
  <c r="N30" i="23" l="1"/>
  <c r="F31" i="23"/>
  <c r="B31" i="23"/>
  <c r="M31" i="23"/>
  <c r="J31" i="23"/>
  <c r="K31" i="23"/>
  <c r="A32" i="23"/>
  <c r="L31" i="23"/>
  <c r="N31" i="23" l="1"/>
  <c r="F32" i="23"/>
  <c r="K32" i="23"/>
  <c r="B32" i="23"/>
  <c r="J32" i="23"/>
  <c r="M32" i="23"/>
  <c r="L32" i="23"/>
  <c r="A33" i="23"/>
  <c r="N32" i="23" l="1"/>
  <c r="K33" i="23"/>
  <c r="J33" i="23"/>
  <c r="M33" i="23"/>
  <c r="A34" i="23"/>
  <c r="L33" i="23"/>
  <c r="F33" i="23"/>
  <c r="B33" i="23"/>
  <c r="N33" i="23" l="1"/>
  <c r="J34" i="23"/>
  <c r="B34" i="23"/>
  <c r="A35" i="23"/>
  <c r="L34" i="23"/>
  <c r="F34" i="23"/>
  <c r="M34" i="23"/>
  <c r="K34" i="23"/>
  <c r="N34" i="23" l="1"/>
  <c r="F35" i="23"/>
  <c r="J35" i="23"/>
  <c r="L35" i="23"/>
  <c r="B35" i="23"/>
  <c r="A36" i="23"/>
  <c r="K35" i="23"/>
  <c r="M35" i="23"/>
  <c r="N35" i="23" l="1"/>
  <c r="F36" i="23"/>
  <c r="B36" i="23"/>
  <c r="M36" i="23"/>
  <c r="J36" i="23"/>
  <c r="A37" i="23"/>
  <c r="K36" i="23"/>
  <c r="L36" i="23"/>
  <c r="N36" i="23" l="1"/>
  <c r="F37" i="23"/>
  <c r="K37" i="23"/>
  <c r="B37" i="23"/>
  <c r="M37" i="23"/>
  <c r="A7" i="25"/>
  <c r="L37" i="23"/>
  <c r="J37" i="23"/>
  <c r="J38" i="23" l="1"/>
  <c r="J39" i="23" s="1"/>
  <c r="M38" i="23"/>
  <c r="M39" i="23" s="1"/>
  <c r="L38" i="23"/>
  <c r="L39" i="23" s="1"/>
  <c r="N37" i="23"/>
  <c r="M7" i="25"/>
  <c r="L7" i="25"/>
  <c r="A3" i="25"/>
  <c r="A8" i="25"/>
  <c r="B7" i="25"/>
  <c r="K7" i="25"/>
  <c r="F7" i="25"/>
  <c r="J7" i="25"/>
  <c r="K38" i="23"/>
  <c r="K39" i="23" s="1"/>
  <c r="F38" i="23"/>
  <c r="F39" i="23" s="1"/>
  <c r="N7" i="25" l="1"/>
  <c r="N38" i="23"/>
  <c r="N39" i="23" s="1"/>
  <c r="L8" i="25"/>
  <c r="J8" i="25"/>
  <c r="K8" i="25"/>
  <c r="A9" i="25"/>
  <c r="M8" i="25"/>
  <c r="B8" i="25"/>
  <c r="F8" i="25"/>
  <c r="N8" i="25" l="1"/>
  <c r="K9" i="25"/>
  <c r="J9" i="25"/>
  <c r="M9" i="25"/>
  <c r="B9" i="25"/>
  <c r="F9" i="25"/>
  <c r="A10" i="25"/>
  <c r="L9" i="25"/>
  <c r="N9" i="25" l="1"/>
  <c r="K10" i="25"/>
  <c r="J10" i="25"/>
  <c r="B10" i="25"/>
  <c r="A11" i="25"/>
  <c r="M10" i="25"/>
  <c r="F10" i="25"/>
  <c r="L10" i="25"/>
  <c r="N10" i="25" l="1"/>
  <c r="K11" i="25"/>
  <c r="J11" i="25"/>
  <c r="A12" i="25"/>
  <c r="M11" i="25"/>
  <c r="L11" i="25"/>
  <c r="F11" i="25"/>
  <c r="B11" i="25"/>
  <c r="N11" i="25" l="1"/>
  <c r="L12" i="25"/>
  <c r="K12" i="25"/>
  <c r="J12" i="25"/>
  <c r="A13" i="25"/>
  <c r="F12" i="25"/>
  <c r="B12" i="25"/>
  <c r="M12" i="25"/>
  <c r="N12" i="25" l="1"/>
  <c r="M13" i="25"/>
  <c r="K13" i="25"/>
  <c r="F13" i="25"/>
  <c r="B13" i="25"/>
  <c r="L13" i="25"/>
  <c r="A14" i="25"/>
  <c r="J13" i="25"/>
  <c r="N13" i="25" l="1"/>
  <c r="F14" i="25"/>
  <c r="B14" i="25"/>
  <c r="J14" i="25"/>
  <c r="A15" i="25"/>
  <c r="L14" i="25"/>
  <c r="K14" i="25"/>
  <c r="M14" i="25"/>
  <c r="N14" i="25" l="1"/>
  <c r="K15" i="25"/>
  <c r="J15" i="25"/>
  <c r="F15" i="25"/>
  <c r="L15" i="25"/>
  <c r="A16" i="25"/>
  <c r="B15" i="25"/>
  <c r="M15" i="25"/>
  <c r="N15" i="25" l="1"/>
  <c r="L16" i="25"/>
  <c r="K16" i="25"/>
  <c r="M16" i="25"/>
  <c r="J16" i="25"/>
  <c r="F16" i="25"/>
  <c r="A17" i="25"/>
  <c r="B16" i="25"/>
  <c r="N16" i="25" l="1"/>
  <c r="A18" i="25"/>
  <c r="B17" i="25"/>
  <c r="F17" i="25"/>
  <c r="L17" i="25"/>
  <c r="J17" i="25"/>
  <c r="M17" i="25"/>
  <c r="K17" i="25"/>
  <c r="N17" i="25" l="1"/>
  <c r="M18" i="25"/>
  <c r="J18" i="25"/>
  <c r="K18" i="25"/>
  <c r="F18" i="25"/>
  <c r="B18" i="25"/>
  <c r="L18" i="25"/>
  <c r="A19" i="25"/>
  <c r="N18" i="25" l="1"/>
  <c r="J19" i="25"/>
  <c r="L19" i="25"/>
  <c r="A20" i="25"/>
  <c r="B19" i="25"/>
  <c r="K19" i="25"/>
  <c r="M19" i="25"/>
  <c r="F19" i="25"/>
  <c r="N19" i="25" l="1"/>
  <c r="L20" i="25"/>
  <c r="F20" i="25"/>
  <c r="B20" i="25"/>
  <c r="A21" i="25"/>
  <c r="M20" i="25"/>
  <c r="J20" i="25"/>
  <c r="K20" i="25"/>
  <c r="N20" i="25" l="1"/>
  <c r="F21" i="25"/>
  <c r="K21" i="25"/>
  <c r="M21" i="25"/>
  <c r="B21" i="25"/>
  <c r="A22" i="25"/>
  <c r="L21" i="25"/>
  <c r="J21" i="25"/>
  <c r="N21" i="25" l="1"/>
  <c r="L22" i="25"/>
  <c r="K22" i="25"/>
  <c r="F22" i="25"/>
  <c r="B22" i="25"/>
  <c r="J22" i="25"/>
  <c r="A23" i="25"/>
  <c r="M22" i="25"/>
  <c r="N22" i="25" l="1"/>
  <c r="J23" i="25"/>
  <c r="A24" i="25"/>
  <c r="M23" i="25"/>
  <c r="B23" i="25"/>
  <c r="L23" i="25"/>
  <c r="F23" i="25"/>
  <c r="K23" i="25"/>
  <c r="N23" i="25" l="1"/>
  <c r="B24" i="25"/>
  <c r="J24" i="25"/>
  <c r="A25" i="25"/>
  <c r="M24" i="25"/>
  <c r="L24" i="25"/>
  <c r="K24" i="25"/>
  <c r="F24" i="25"/>
  <c r="N24" i="25" l="1"/>
  <c r="M25" i="25"/>
  <c r="A26" i="25"/>
  <c r="B25" i="25"/>
  <c r="K25" i="25"/>
  <c r="F25" i="25"/>
  <c r="L25" i="25"/>
  <c r="J25" i="25"/>
  <c r="N25" i="25" l="1"/>
  <c r="L26" i="25"/>
  <c r="K26" i="25"/>
  <c r="F26" i="25"/>
  <c r="B26" i="25"/>
  <c r="A27" i="25"/>
  <c r="M26" i="25"/>
  <c r="J26" i="25"/>
  <c r="N26" i="25" l="1"/>
  <c r="L27" i="25"/>
  <c r="J27" i="25"/>
  <c r="K27" i="25"/>
  <c r="F27" i="25"/>
  <c r="B27" i="25"/>
  <c r="M27" i="25"/>
  <c r="A28" i="25"/>
  <c r="N27" i="25" l="1"/>
  <c r="M28" i="25"/>
  <c r="L28" i="25"/>
  <c r="J28" i="25"/>
  <c r="A29" i="25"/>
  <c r="B28" i="25"/>
  <c r="F28" i="25"/>
  <c r="K28" i="25"/>
  <c r="N28" i="25" l="1"/>
  <c r="B29" i="25"/>
  <c r="M29" i="25"/>
  <c r="K29" i="25"/>
  <c r="L29" i="25"/>
  <c r="J29" i="25"/>
  <c r="A30" i="25"/>
  <c r="F29" i="25"/>
  <c r="N29" i="25" l="1"/>
  <c r="J30" i="25"/>
  <c r="K30" i="25"/>
  <c r="F30" i="25"/>
  <c r="B30" i="25"/>
  <c r="M30" i="25"/>
  <c r="L30" i="25"/>
  <c r="A31" i="25"/>
  <c r="N30" i="25" l="1"/>
  <c r="A32" i="25"/>
  <c r="M31" i="25"/>
  <c r="B31" i="25"/>
  <c r="F31" i="25"/>
  <c r="L31" i="25"/>
  <c r="J31" i="25"/>
  <c r="K31" i="25"/>
  <c r="N31" i="25" l="1"/>
  <c r="M32" i="25"/>
  <c r="F32" i="25"/>
  <c r="B32" i="25"/>
  <c r="L32" i="25"/>
  <c r="J32" i="25"/>
  <c r="K32" i="25"/>
  <c r="A33" i="25"/>
  <c r="N32" i="25" l="1"/>
  <c r="F33" i="25"/>
  <c r="B33" i="25"/>
  <c r="L33" i="25"/>
  <c r="J33" i="25"/>
  <c r="A34" i="25"/>
  <c r="M33" i="25"/>
  <c r="K33" i="25"/>
  <c r="N33" i="25" l="1"/>
  <c r="K34" i="25"/>
  <c r="J34" i="25"/>
  <c r="B34" i="25"/>
  <c r="M34" i="25"/>
  <c r="A35" i="25"/>
  <c r="L34" i="25"/>
  <c r="F34" i="25"/>
  <c r="N34" i="25" l="1"/>
  <c r="F35" i="25"/>
  <c r="J35" i="25"/>
  <c r="L35" i="25"/>
  <c r="K35" i="25"/>
  <c r="M35" i="25"/>
  <c r="A36" i="25"/>
  <c r="B35" i="25"/>
  <c r="N35" i="25" l="1"/>
  <c r="K36" i="25"/>
  <c r="M36" i="25"/>
  <c r="J36" i="25"/>
  <c r="F36" i="25"/>
  <c r="B36" i="25"/>
  <c r="A7" i="24"/>
  <c r="L36" i="25"/>
  <c r="L37" i="25" l="1"/>
  <c r="L38" i="25" s="1"/>
  <c r="J7" i="24"/>
  <c r="F7" i="24"/>
  <c r="A8" i="24"/>
  <c r="B7" i="24"/>
  <c r="L7" i="24"/>
  <c r="A3" i="24"/>
  <c r="K7" i="24"/>
  <c r="M7" i="24"/>
  <c r="N36" i="25"/>
  <c r="M37" i="25"/>
  <c r="M38" i="25" s="1"/>
  <c r="F37" i="25"/>
  <c r="F38" i="25" s="1"/>
  <c r="J37" i="25"/>
  <c r="J38" i="25" s="1"/>
  <c r="K37" i="25"/>
  <c r="K38" i="25" s="1"/>
  <c r="N7" i="24" l="1"/>
  <c r="M8" i="24"/>
  <c r="J8" i="24"/>
  <c r="B8" i="24"/>
  <c r="L8" i="24"/>
  <c r="A9" i="24"/>
  <c r="F8" i="24"/>
  <c r="K8" i="24"/>
  <c r="N37" i="25"/>
  <c r="N38" i="25" s="1"/>
  <c r="N8" i="24" l="1"/>
  <c r="K9" i="24"/>
  <c r="J9" i="24"/>
  <c r="A10" i="24"/>
  <c r="L9" i="24"/>
  <c r="M9" i="24"/>
  <c r="B9" i="24"/>
  <c r="F9" i="24"/>
  <c r="N9" i="24" l="1"/>
  <c r="L10" i="24"/>
  <c r="K10" i="24"/>
  <c r="J10" i="24"/>
  <c r="B10" i="24"/>
  <c r="F10" i="24"/>
  <c r="A11" i="24"/>
  <c r="M10" i="24"/>
  <c r="N10" i="24" l="1"/>
  <c r="A12" i="24"/>
  <c r="F11" i="24"/>
  <c r="B11" i="24"/>
  <c r="K11" i="24"/>
  <c r="J11" i="24"/>
  <c r="M11" i="24"/>
  <c r="L11" i="24"/>
  <c r="A13" i="24" l="1"/>
  <c r="B12" i="24"/>
  <c r="M12" i="24"/>
  <c r="F12" i="24"/>
  <c r="L12" i="24"/>
  <c r="J12" i="24"/>
  <c r="K12" i="24"/>
  <c r="N11" i="24"/>
  <c r="N12" i="24" l="1"/>
  <c r="A14" i="24"/>
  <c r="B13" i="24"/>
  <c r="L13" i="24"/>
  <c r="J13" i="24"/>
  <c r="F13" i="24"/>
  <c r="M13" i="24"/>
  <c r="K13" i="24"/>
  <c r="N13" i="24" l="1"/>
  <c r="B14" i="24"/>
  <c r="K14" i="24"/>
  <c r="J14" i="24"/>
  <c r="F14" i="24"/>
  <c r="A15" i="24"/>
  <c r="M14" i="24"/>
  <c r="L14" i="24"/>
  <c r="N14" i="24" l="1"/>
  <c r="F15" i="24"/>
  <c r="M15" i="24"/>
  <c r="L15" i="24"/>
  <c r="K15" i="24"/>
  <c r="J15" i="24"/>
  <c r="A16" i="24"/>
  <c r="B15" i="24"/>
  <c r="N15" i="24" l="1"/>
  <c r="F16" i="24"/>
  <c r="B16" i="24"/>
  <c r="A17" i="24"/>
  <c r="K16" i="24"/>
  <c r="J16" i="24"/>
  <c r="M16" i="24"/>
  <c r="L16" i="24"/>
  <c r="N16" i="24" l="1"/>
  <c r="M17" i="24"/>
  <c r="L17" i="24"/>
  <c r="F17" i="24"/>
  <c r="A18" i="24"/>
  <c r="B17" i="24"/>
  <c r="K17" i="24"/>
  <c r="J17" i="24"/>
  <c r="N17" i="24" l="1"/>
  <c r="B18" i="24"/>
  <c r="M18" i="24"/>
  <c r="J18" i="24"/>
  <c r="L18" i="24"/>
  <c r="K18" i="24"/>
  <c r="A19" i="24"/>
  <c r="F18" i="24"/>
  <c r="N18" i="24" l="1"/>
  <c r="A20" i="24"/>
  <c r="B19" i="24"/>
  <c r="M19" i="24"/>
  <c r="L19" i="24"/>
  <c r="K19" i="24"/>
  <c r="J19" i="24"/>
  <c r="F19" i="24"/>
  <c r="N19" i="24" l="1"/>
  <c r="L20" i="24"/>
  <c r="K20" i="24"/>
  <c r="M20" i="24"/>
  <c r="F20" i="24"/>
  <c r="A21" i="24"/>
  <c r="B20" i="24"/>
  <c r="J20" i="24"/>
  <c r="N20" i="24" l="1"/>
  <c r="J21" i="24"/>
  <c r="F21" i="24"/>
  <c r="L21" i="24"/>
  <c r="K21" i="24"/>
  <c r="A22" i="24"/>
  <c r="B21" i="24"/>
  <c r="M21" i="24"/>
  <c r="N21" i="24" l="1"/>
  <c r="F22" i="24"/>
  <c r="B22" i="24"/>
  <c r="L22" i="24"/>
  <c r="K22" i="24"/>
  <c r="J22" i="24"/>
  <c r="A23" i="24"/>
  <c r="M22" i="24"/>
  <c r="N22" i="24" l="1"/>
  <c r="K23" i="24"/>
  <c r="L23" i="24"/>
  <c r="A24" i="24"/>
  <c r="M23" i="24"/>
  <c r="J23" i="24"/>
  <c r="F23" i="24"/>
  <c r="B23" i="24"/>
  <c r="N23" i="24" l="1"/>
  <c r="M24" i="24"/>
  <c r="L24" i="24"/>
  <c r="J24" i="24"/>
  <c r="K24" i="24"/>
  <c r="F24" i="24"/>
  <c r="A25" i="24"/>
  <c r="B24" i="24"/>
  <c r="N24" i="24" l="1"/>
  <c r="K25" i="24"/>
  <c r="L25" i="24"/>
  <c r="B25" i="24"/>
  <c r="J25" i="24"/>
  <c r="F25" i="24"/>
  <c r="A26" i="24"/>
  <c r="M25" i="24"/>
  <c r="N25" i="24" l="1"/>
  <c r="M26" i="24"/>
  <c r="L26" i="24"/>
  <c r="A27" i="24"/>
  <c r="B26" i="24"/>
  <c r="F26" i="24"/>
  <c r="K26" i="24"/>
  <c r="J26" i="24"/>
  <c r="N26" i="24" l="1"/>
  <c r="A28" i="24"/>
  <c r="B27" i="24"/>
  <c r="M27" i="24"/>
  <c r="K27" i="24"/>
  <c r="F27" i="24"/>
  <c r="L27" i="24"/>
  <c r="J27" i="24"/>
  <c r="N27" i="24" l="1"/>
  <c r="F28" i="24"/>
  <c r="M28" i="24"/>
  <c r="K28" i="24"/>
  <c r="L28" i="24"/>
  <c r="J28" i="24"/>
  <c r="A29" i="24"/>
  <c r="B28" i="24"/>
  <c r="N28" i="24" l="1"/>
  <c r="F29" i="24"/>
  <c r="A30" i="24"/>
  <c r="K29" i="24"/>
  <c r="J29" i="24"/>
  <c r="M29" i="24"/>
  <c r="B29" i="24"/>
  <c r="L29" i="24"/>
  <c r="N29" i="24" l="1"/>
  <c r="M30" i="24"/>
  <c r="L30" i="24"/>
  <c r="F30" i="24"/>
  <c r="K30" i="24"/>
  <c r="J30" i="24"/>
  <c r="B30" i="24"/>
  <c r="A31" i="24"/>
  <c r="N30" i="24" l="1"/>
  <c r="F31" i="24"/>
  <c r="L31" i="24"/>
  <c r="J31" i="24"/>
  <c r="K31" i="24"/>
  <c r="B31" i="24"/>
  <c r="M31" i="24"/>
  <c r="A32" i="24"/>
  <c r="N31" i="24" l="1"/>
  <c r="J32" i="24"/>
  <c r="F32" i="24"/>
  <c r="B32" i="24"/>
  <c r="M32" i="24"/>
  <c r="L32" i="24"/>
  <c r="A33" i="24"/>
  <c r="K32" i="24"/>
  <c r="N32" i="24" l="1"/>
  <c r="L33" i="24"/>
  <c r="B33" i="24"/>
  <c r="F33" i="24"/>
  <c r="K33" i="24"/>
  <c r="M33" i="24"/>
  <c r="J33" i="24"/>
  <c r="A34" i="24"/>
  <c r="N33" i="24" l="1"/>
  <c r="L34" i="24"/>
  <c r="K34" i="24"/>
  <c r="J34" i="24"/>
  <c r="F34" i="24"/>
  <c r="A35" i="24"/>
  <c r="M34" i="24"/>
  <c r="B34" i="24"/>
  <c r="N34" i="24" l="1"/>
  <c r="L35" i="24"/>
  <c r="K35" i="24"/>
  <c r="B35" i="24"/>
  <c r="M35" i="24"/>
  <c r="J35" i="24"/>
  <c r="A36" i="24"/>
  <c r="F35" i="24"/>
  <c r="N35" i="24" l="1"/>
  <c r="A37" i="24"/>
  <c r="J36" i="24"/>
  <c r="B36" i="24"/>
  <c r="K36" i="24"/>
  <c r="F36" i="24"/>
  <c r="M36" i="24"/>
  <c r="L36" i="24"/>
  <c r="N36" i="24" l="1"/>
  <c r="A7" i="28"/>
  <c r="K37" i="24"/>
  <c r="J37" i="24"/>
  <c r="B37" i="24"/>
  <c r="F37" i="24"/>
  <c r="L37" i="24"/>
  <c r="M37" i="24"/>
  <c r="M38" i="24" l="1"/>
  <c r="M39" i="24" s="1"/>
  <c r="L38" i="24"/>
  <c r="L39" i="24" s="1"/>
  <c r="F38" i="24"/>
  <c r="F39" i="24" s="1"/>
  <c r="K38" i="24"/>
  <c r="K39" i="24" s="1"/>
  <c r="N37" i="24"/>
  <c r="J38" i="24"/>
  <c r="J39" i="24" s="1"/>
  <c r="M7" i="28"/>
  <c r="B7" i="28"/>
  <c r="A8" i="28"/>
  <c r="K7" i="28"/>
  <c r="F7" i="28"/>
  <c r="J7" i="28"/>
  <c r="L7" i="28"/>
  <c r="A3" i="28"/>
  <c r="A9" i="28" l="1"/>
  <c r="M8" i="28"/>
  <c r="K8" i="28"/>
  <c r="J8" i="28"/>
  <c r="L8" i="28"/>
  <c r="F8" i="28"/>
  <c r="B8" i="28"/>
  <c r="N7" i="28"/>
  <c r="N38" i="24"/>
  <c r="N39" i="24" s="1"/>
  <c r="K9" i="28" l="1"/>
  <c r="J9" i="28"/>
  <c r="A10" i="28"/>
  <c r="B9" i="28"/>
  <c r="F9" i="28"/>
  <c r="M9" i="28"/>
  <c r="L9" i="28"/>
  <c r="N8" i="28"/>
  <c r="N9" i="28" l="1"/>
  <c r="L10" i="28"/>
  <c r="K10" i="28"/>
  <c r="F10" i="28"/>
  <c r="J10" i="28"/>
  <c r="M10" i="28"/>
  <c r="A11" i="28"/>
  <c r="B10" i="28"/>
  <c r="N10" i="28" l="1"/>
  <c r="L11" i="28"/>
  <c r="J11" i="28"/>
  <c r="A12" i="28"/>
  <c r="F11" i="28"/>
  <c r="B11" i="28"/>
  <c r="M11" i="28"/>
  <c r="K11" i="28"/>
  <c r="B12" i="28" l="1"/>
  <c r="L12" i="28"/>
  <c r="F12" i="28"/>
  <c r="A13" i="28"/>
  <c r="M12" i="28"/>
  <c r="J12" i="28"/>
  <c r="K12" i="28"/>
  <c r="N11" i="28"/>
  <c r="N12" i="28" l="1"/>
  <c r="F13" i="28"/>
  <c r="B13" i="28"/>
  <c r="K13" i="28"/>
  <c r="J13" i="28"/>
  <c r="A14" i="28"/>
  <c r="M13" i="28"/>
  <c r="L13" i="28"/>
  <c r="N13" i="28" l="1"/>
  <c r="A15" i="28"/>
  <c r="F14" i="28"/>
  <c r="L14" i="28"/>
  <c r="B14" i="28"/>
  <c r="M14" i="28"/>
  <c r="K14" i="28"/>
  <c r="J14" i="28"/>
  <c r="N14" i="28" l="1"/>
  <c r="M15" i="28"/>
  <c r="B15" i="28"/>
  <c r="J15" i="28"/>
  <c r="L15" i="28"/>
  <c r="A16" i="28"/>
  <c r="K15" i="28"/>
  <c r="F15" i="28"/>
  <c r="N15" i="28" l="1"/>
  <c r="J16" i="28"/>
  <c r="K16" i="28"/>
  <c r="A17" i="28"/>
  <c r="F16" i="28"/>
  <c r="M16" i="28"/>
  <c r="B16" i="28"/>
  <c r="L16" i="28"/>
  <c r="N16" i="28" l="1"/>
  <c r="J17" i="28"/>
  <c r="A18" i="28"/>
  <c r="L17" i="28"/>
  <c r="K17" i="28"/>
  <c r="M17" i="28"/>
  <c r="F17" i="28"/>
  <c r="B17" i="28"/>
  <c r="N17" i="28" l="1"/>
  <c r="A19" i="28"/>
  <c r="B18" i="28"/>
  <c r="L18" i="28"/>
  <c r="M18" i="28"/>
  <c r="F18" i="28"/>
  <c r="K18" i="28"/>
  <c r="J18" i="28"/>
  <c r="N18" i="28" l="1"/>
  <c r="A20" i="28"/>
  <c r="M19" i="28"/>
  <c r="K19" i="28"/>
  <c r="J19" i="28"/>
  <c r="F19" i="28"/>
  <c r="L19" i="28"/>
  <c r="B19" i="28"/>
  <c r="N19" i="28" l="1"/>
  <c r="L20" i="28"/>
  <c r="J20" i="28"/>
  <c r="B20" i="28"/>
  <c r="K20" i="28"/>
  <c r="M20" i="28"/>
  <c r="A21" i="28"/>
  <c r="F20" i="28"/>
  <c r="N20" i="28" l="1"/>
  <c r="J21" i="28"/>
  <c r="F21" i="28"/>
  <c r="A22" i="28"/>
  <c r="M21" i="28"/>
  <c r="L21" i="28"/>
  <c r="B21" i="28"/>
  <c r="K21" i="28"/>
  <c r="N21" i="28" l="1"/>
  <c r="L22" i="28"/>
  <c r="K22" i="28"/>
  <c r="J22" i="28"/>
  <c r="M22" i="28"/>
  <c r="A23" i="28"/>
  <c r="F22" i="28"/>
  <c r="B22" i="28"/>
  <c r="N22" i="28" l="1"/>
  <c r="B23" i="28"/>
  <c r="F23" i="28"/>
  <c r="M23" i="28"/>
  <c r="L23" i="28"/>
  <c r="A24" i="28"/>
  <c r="K23" i="28"/>
  <c r="J23" i="28"/>
  <c r="N23" i="28" l="1"/>
  <c r="K24" i="28"/>
  <c r="J24" i="28"/>
  <c r="F24" i="28"/>
  <c r="A25" i="28"/>
  <c r="B24" i="28"/>
  <c r="L24" i="28"/>
  <c r="M24" i="28"/>
  <c r="N24" i="28" l="1"/>
  <c r="F25" i="28"/>
  <c r="A26" i="28"/>
  <c r="M25" i="28"/>
  <c r="B25" i="28"/>
  <c r="L25" i="28"/>
  <c r="J25" i="28"/>
  <c r="K25" i="28"/>
  <c r="N25" i="28" l="1"/>
  <c r="J26" i="28"/>
  <c r="F26" i="28"/>
  <c r="L26" i="28"/>
  <c r="K26" i="28"/>
  <c r="B26" i="28"/>
  <c r="A27" i="28"/>
  <c r="M26" i="28"/>
  <c r="N26" i="28" l="1"/>
  <c r="A28" i="28"/>
  <c r="M27" i="28"/>
  <c r="L27" i="28"/>
  <c r="F27" i="28"/>
  <c r="B27" i="28"/>
  <c r="K27" i="28"/>
  <c r="J27" i="28"/>
  <c r="N27" i="28" l="1"/>
  <c r="L28" i="28"/>
  <c r="A29" i="28"/>
  <c r="J28" i="28"/>
  <c r="F28" i="28"/>
  <c r="B28" i="28"/>
  <c r="K28" i="28"/>
  <c r="M28" i="28"/>
  <c r="N28" i="28" l="1"/>
  <c r="B29" i="28"/>
  <c r="L29" i="28"/>
  <c r="K29" i="28"/>
  <c r="F29" i="28"/>
  <c r="A30" i="28"/>
  <c r="M29" i="28"/>
  <c r="J29" i="28"/>
  <c r="N29" i="28" l="1"/>
  <c r="K30" i="28"/>
  <c r="L30" i="28"/>
  <c r="J30" i="28"/>
  <c r="A31" i="28"/>
  <c r="F30" i="28"/>
  <c r="M30" i="28"/>
  <c r="B30" i="28"/>
  <c r="N30" i="28" l="1"/>
  <c r="J31" i="28"/>
  <c r="F31" i="28"/>
  <c r="A32" i="28"/>
  <c r="K31" i="28"/>
  <c r="B31" i="28"/>
  <c r="M31" i="28"/>
  <c r="L31" i="28"/>
  <c r="N31" i="28" l="1"/>
  <c r="J32" i="28"/>
  <c r="F32" i="28"/>
  <c r="M32" i="28"/>
  <c r="K32" i="28"/>
  <c r="L32" i="28"/>
  <c r="B32" i="28"/>
  <c r="A33" i="28"/>
  <c r="N32" i="28" l="1"/>
  <c r="K33" i="28"/>
  <c r="J33" i="28"/>
  <c r="B33" i="28"/>
  <c r="F33" i="28"/>
  <c r="A34" i="28"/>
  <c r="L33" i="28"/>
  <c r="M33" i="28"/>
  <c r="N33" i="28" l="1"/>
  <c r="L34" i="28"/>
  <c r="J34" i="28"/>
  <c r="B34" i="28"/>
  <c r="A35" i="28"/>
  <c r="M34" i="28"/>
  <c r="K34" i="28"/>
  <c r="F34" i="28"/>
  <c r="N34" i="28" l="1"/>
  <c r="J35" i="28"/>
  <c r="B35" i="28"/>
  <c r="M35" i="28"/>
  <c r="K35" i="28"/>
  <c r="L35" i="28"/>
  <c r="F35" i="28"/>
  <c r="A36" i="28"/>
  <c r="N35" i="28" l="1"/>
  <c r="M36" i="28"/>
  <c r="A7" i="29"/>
  <c r="L36" i="28"/>
  <c r="B36" i="28"/>
  <c r="K36" i="28"/>
  <c r="F36" i="28"/>
  <c r="J36" i="28"/>
  <c r="K37" i="28" l="1"/>
  <c r="K38" i="28" s="1"/>
  <c r="L37" i="28"/>
  <c r="L38" i="28" s="1"/>
  <c r="F37" i="28"/>
  <c r="F38" i="28" s="1"/>
  <c r="N36" i="28"/>
  <c r="J37" i="28"/>
  <c r="J38" i="28" s="1"/>
  <c r="F7" i="29"/>
  <c r="A3" i="29"/>
  <c r="B7" i="29"/>
  <c r="J7" i="29"/>
  <c r="A8" i="29"/>
  <c r="K7" i="29"/>
  <c r="M7" i="29"/>
  <c r="L7" i="29"/>
  <c r="M37" i="28"/>
  <c r="M38" i="28" s="1"/>
  <c r="L8" i="29" l="1"/>
  <c r="K8" i="29"/>
  <c r="M8" i="29"/>
  <c r="J8" i="29"/>
  <c r="F8" i="29"/>
  <c r="A9" i="29"/>
  <c r="B8" i="29"/>
  <c r="N37" i="28"/>
  <c r="N38" i="28" s="1"/>
  <c r="N7" i="29"/>
  <c r="N8" i="29" l="1"/>
  <c r="A10" i="29"/>
  <c r="M9" i="29"/>
  <c r="L9" i="29"/>
  <c r="K9" i="29"/>
  <c r="F9" i="29"/>
  <c r="J9" i="29"/>
  <c r="B9" i="29"/>
  <c r="F10" i="29" l="1"/>
  <c r="M10" i="29"/>
  <c r="L10" i="29"/>
  <c r="J10" i="29"/>
  <c r="K10" i="29"/>
  <c r="B10" i="29"/>
  <c r="A11" i="29"/>
  <c r="N9" i="29"/>
  <c r="F11" i="29" l="1"/>
  <c r="A12" i="29"/>
  <c r="B11" i="29"/>
  <c r="J11" i="29"/>
  <c r="M11" i="29"/>
  <c r="L11" i="29"/>
  <c r="K11" i="29"/>
  <c r="N10" i="29"/>
  <c r="A13" i="29" l="1"/>
  <c r="J12" i="29"/>
  <c r="F12" i="29"/>
  <c r="B12" i="29"/>
  <c r="M12" i="29"/>
  <c r="L12" i="29"/>
  <c r="K12" i="29"/>
  <c r="N11" i="29"/>
  <c r="N12" i="29" l="1"/>
  <c r="A14" i="29"/>
  <c r="B13" i="29"/>
  <c r="M13" i="29"/>
  <c r="J13" i="29"/>
  <c r="F13" i="29"/>
  <c r="L13" i="29"/>
  <c r="K13" i="29"/>
  <c r="N13" i="29" l="1"/>
  <c r="F14" i="29"/>
  <c r="M14" i="29"/>
  <c r="K14" i="29"/>
  <c r="L14" i="29"/>
  <c r="A15" i="29"/>
  <c r="J14" i="29"/>
  <c r="B14" i="29"/>
  <c r="N14" i="29" l="1"/>
  <c r="B15" i="29"/>
  <c r="M15" i="29"/>
  <c r="J15" i="29"/>
  <c r="L15" i="29"/>
  <c r="F15" i="29"/>
  <c r="K15" i="29"/>
  <c r="A16" i="29"/>
  <c r="N15" i="29" l="1"/>
  <c r="L16" i="29"/>
  <c r="K16" i="29"/>
  <c r="B16" i="29"/>
  <c r="J16" i="29"/>
  <c r="F16" i="29"/>
  <c r="M16" i="29"/>
  <c r="A17" i="29"/>
  <c r="N16" i="29" l="1"/>
  <c r="A18" i="29"/>
  <c r="M17" i="29"/>
  <c r="J17" i="29"/>
  <c r="L17" i="29"/>
  <c r="K17" i="29"/>
  <c r="F17" i="29"/>
  <c r="B17" i="29"/>
  <c r="N17" i="29" l="1"/>
  <c r="K18" i="29"/>
  <c r="F18" i="29"/>
  <c r="B18" i="29"/>
  <c r="M18" i="29"/>
  <c r="L18" i="29"/>
  <c r="A19" i="29"/>
  <c r="J18" i="29"/>
  <c r="N18" i="29" l="1"/>
  <c r="A20" i="29"/>
  <c r="J19" i="29"/>
  <c r="F19" i="29"/>
  <c r="M19" i="29"/>
  <c r="B19" i="29"/>
  <c r="L19" i="29"/>
  <c r="K19" i="29"/>
  <c r="N19" i="29" l="1"/>
  <c r="M20" i="29"/>
  <c r="L20" i="29"/>
  <c r="K20" i="29"/>
  <c r="A21" i="29"/>
  <c r="J20" i="29"/>
  <c r="F20" i="29"/>
  <c r="B20" i="29"/>
  <c r="N20" i="29" l="1"/>
  <c r="M21" i="29"/>
  <c r="L21" i="29"/>
  <c r="F21" i="29"/>
  <c r="J21" i="29"/>
  <c r="K21" i="29"/>
  <c r="B21" i="29"/>
  <c r="A22" i="29"/>
  <c r="N21" i="29" l="1"/>
  <c r="J22" i="29"/>
  <c r="B22" i="29"/>
  <c r="L22" i="29"/>
  <c r="A23" i="29"/>
  <c r="M22" i="29"/>
  <c r="K22" i="29"/>
  <c r="F22" i="29"/>
  <c r="N22" i="29" l="1"/>
  <c r="M23" i="29"/>
  <c r="A24" i="29"/>
  <c r="L23" i="29"/>
  <c r="K23" i="29"/>
  <c r="J23" i="29"/>
  <c r="B23" i="29"/>
  <c r="F23" i="29"/>
  <c r="N23" i="29" l="1"/>
  <c r="F24" i="29"/>
  <c r="B24" i="29"/>
  <c r="M24" i="29"/>
  <c r="L24" i="29"/>
  <c r="A25" i="29"/>
  <c r="K24" i="29"/>
  <c r="J24" i="29"/>
  <c r="N24" i="29" l="1"/>
  <c r="M25" i="29"/>
  <c r="L25" i="29"/>
  <c r="K25" i="29"/>
  <c r="A26" i="29"/>
  <c r="J25" i="29"/>
  <c r="B25" i="29"/>
  <c r="F25" i="29"/>
  <c r="N25" i="29" l="1"/>
  <c r="A27" i="29"/>
  <c r="J26" i="29"/>
  <c r="M26" i="29"/>
  <c r="L26" i="29"/>
  <c r="K26" i="29"/>
  <c r="F26" i="29"/>
  <c r="B26" i="29"/>
  <c r="N26" i="29" l="1"/>
  <c r="L27" i="29"/>
  <c r="M27" i="29"/>
  <c r="F27" i="29"/>
  <c r="K27" i="29"/>
  <c r="J27" i="29"/>
  <c r="A28" i="29"/>
  <c r="B27" i="29"/>
  <c r="N27" i="29" l="1"/>
  <c r="J28" i="29"/>
  <c r="A29" i="29"/>
  <c r="B28" i="29"/>
  <c r="M28" i="29"/>
  <c r="L28" i="29"/>
  <c r="F28" i="29"/>
  <c r="K28" i="29"/>
  <c r="N28" i="29" l="1"/>
  <c r="L29" i="29"/>
  <c r="J29" i="29"/>
  <c r="A30" i="29"/>
  <c r="F29" i="29"/>
  <c r="B29" i="29"/>
  <c r="M29" i="29"/>
  <c r="K29" i="29"/>
  <c r="N29" i="29" l="1"/>
  <c r="J30" i="29"/>
  <c r="B30" i="29"/>
  <c r="M30" i="29"/>
  <c r="L30" i="29"/>
  <c r="K30" i="29"/>
  <c r="F30" i="29"/>
  <c r="A31" i="29"/>
  <c r="N30" i="29" l="1"/>
  <c r="A32" i="29"/>
  <c r="K31" i="29"/>
  <c r="F31" i="29"/>
  <c r="J31" i="29"/>
  <c r="B31" i="29"/>
  <c r="L31" i="29"/>
  <c r="M31" i="29"/>
  <c r="N31" i="29" l="1"/>
  <c r="B32" i="29"/>
  <c r="L32" i="29"/>
  <c r="A33" i="29"/>
  <c r="K32" i="29"/>
  <c r="J32" i="29"/>
  <c r="F32" i="29"/>
  <c r="M32" i="29"/>
  <c r="N32" i="29" l="1"/>
  <c r="B33" i="29"/>
  <c r="J33" i="29"/>
  <c r="L33" i="29"/>
  <c r="K33" i="29"/>
  <c r="A34" i="29"/>
  <c r="F33" i="29"/>
  <c r="M33" i="29"/>
  <c r="N33" i="29" l="1"/>
  <c r="B34" i="29"/>
  <c r="J34" i="29"/>
  <c r="M34" i="29"/>
  <c r="L34" i="29"/>
  <c r="K34" i="29"/>
  <c r="F34" i="29"/>
  <c r="A35" i="29"/>
  <c r="N34" i="29" l="1"/>
  <c r="B35" i="29"/>
  <c r="L35" i="29"/>
  <c r="A36" i="29"/>
  <c r="K35" i="29"/>
  <c r="J35" i="29"/>
  <c r="F35" i="29"/>
  <c r="M35" i="29"/>
  <c r="N35" i="29" l="1"/>
  <c r="F36" i="29"/>
  <c r="B36" i="29"/>
  <c r="M36" i="29"/>
  <c r="A37" i="29"/>
  <c r="L36" i="29"/>
  <c r="J36" i="29"/>
  <c r="K36" i="29"/>
  <c r="N36" i="29" l="1"/>
  <c r="K37" i="29"/>
  <c r="L37" i="29"/>
  <c r="F37" i="29"/>
  <c r="M37" i="29"/>
  <c r="B37" i="29"/>
  <c r="J37" i="29"/>
  <c r="M38" i="29" l="1"/>
  <c r="M39" i="29" s="1"/>
  <c r="L38" i="29"/>
  <c r="L39" i="29" s="1"/>
  <c r="J38" i="29"/>
  <c r="J39" i="29" s="1"/>
  <c r="F38" i="29"/>
  <c r="F39" i="29" s="1"/>
  <c r="N37" i="29"/>
  <c r="K38" i="29"/>
  <c r="K39" i="29" s="1"/>
  <c r="N38" i="29" l="1"/>
  <c r="N39" i="29" s="1"/>
</calcChain>
</file>

<file path=xl/sharedStrings.xml><?xml version="1.0" encoding="utf-8"?>
<sst xmlns="http://schemas.openxmlformats.org/spreadsheetml/2006/main" count="306" uniqueCount="68">
  <si>
    <t>TUNNEL DU FREJUS</t>
  </si>
  <si>
    <t>EVOLUTION DU TRAFIC JOURNALIER</t>
  </si>
  <si>
    <t>DU 01/08/2006 AU 31/08/2006</t>
  </si>
  <si>
    <t>Trafic payant</t>
  </si>
  <si>
    <t xml:space="preserve"> </t>
  </si>
  <si>
    <t>R511 Ver. 1.0.5</t>
  </si>
  <si>
    <t>Jour</t>
  </si>
  <si>
    <t>France-Italie</t>
  </si>
  <si>
    <t>Italie-France</t>
  </si>
  <si>
    <t>Cumul</t>
  </si>
  <si>
    <t>Moyenne</t>
  </si>
  <si>
    <t>Moto+VL</t>
  </si>
  <si>
    <t>PL+TE</t>
  </si>
  <si>
    <t>BUS</t>
  </si>
  <si>
    <t>Totaux</t>
  </si>
  <si>
    <t>01/08/06 M</t>
  </si>
  <si>
    <t>02/08/06 M</t>
  </si>
  <si>
    <t>03/08/06 G</t>
  </si>
  <si>
    <t>04/08/06 V</t>
  </si>
  <si>
    <t>05/08/06 S</t>
  </si>
  <si>
    <t>06/08/06 D</t>
  </si>
  <si>
    <t>07/08/06 L</t>
  </si>
  <si>
    <t>08/08/06 M</t>
  </si>
  <si>
    <t>09/08/06 M</t>
  </si>
  <si>
    <t>10/08/06 G</t>
  </si>
  <si>
    <t>11/08/06 V</t>
  </si>
  <si>
    <t>12/08/06 S</t>
  </si>
  <si>
    <t>13/08/06 D</t>
  </si>
  <si>
    <t>14/08/06 L</t>
  </si>
  <si>
    <t>15/08/06 M</t>
  </si>
  <si>
    <t>16/08/06 M</t>
  </si>
  <si>
    <t>17/08/06 G</t>
  </si>
  <si>
    <t>18/08/06 V</t>
  </si>
  <si>
    <t>19/08/06 S</t>
  </si>
  <si>
    <t>20/08/06 D</t>
  </si>
  <si>
    <t>21/08/06 L</t>
  </si>
  <si>
    <t>22/08/06 M</t>
  </si>
  <si>
    <t>23/08/06 M</t>
  </si>
  <si>
    <t>24/08/06 G</t>
  </si>
  <si>
    <t>25/08/06 V</t>
  </si>
  <si>
    <t>26/08/06 S</t>
  </si>
  <si>
    <t>27/08/06 D</t>
  </si>
  <si>
    <t>28/08/06 L</t>
  </si>
  <si>
    <t>29/08/06 M</t>
  </si>
  <si>
    <t>30/08/06 M</t>
  </si>
  <si>
    <t>31/08/06 G</t>
  </si>
  <si>
    <t>Deux sens réunis</t>
  </si>
  <si>
    <t>JANVIER</t>
  </si>
  <si>
    <t>FEVRIER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</si>
  <si>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</si>
  <si>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</si>
  <si>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</si>
  <si>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</si>
  <si>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</si>
  <si>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</si>
  <si>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</si>
  <si>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</si>
  <si>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</si>
  <si>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</si>
  <si>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Total mois</t>
  </si>
  <si>
    <t>Tunnel du Frejus : trafic journalier payant</t>
  </si>
  <si>
    <t>Tunnel du Frejus : récapitulatif annuel</t>
  </si>
  <si>
    <t>TOTAL</t>
  </si>
  <si>
    <t>Moyenne/Jour</t>
  </si>
  <si>
    <t>MOIS</t>
  </si>
  <si>
    <t>PL</t>
  </si>
  <si>
    <t>VL+MOTO</t>
  </si>
  <si>
    <t>Du 01/01/2025 AU 31/12/2025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</si>
</sst>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/m/yyyy\ hh\:mm\:ss"/>
    <numFmt numFmtId="165" formatCode="dd/mm/yyyy\ hh\:mm\:ss"/>
    <numFmt numFmtId="166" formatCode="[$-40C]d\-mmm;@"/>
    <numFmt numFmtId="167" formatCode="???\ ??0"/>
    <numFmt numFmtId="168" formatCode="ddd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B8579"/>
      <name val="Calibri"/>
      <family val="2"/>
      <scheme val="minor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b/>
      <sz val="9"/>
      <color rgb="FF0B8579"/>
      <name val="Arial"/>
      <family val="2"/>
    </font>
    <font>
      <b/>
      <sz val="10"/>
      <color rgb="FF0B8579"/>
      <name val="Arial"/>
      <family val="2"/>
    </font>
    <font>
      <b/>
      <sz val="10"/>
      <color rgb="FF0B8579"/>
      <name val="Arial Black"/>
      <family val="2"/>
    </font>
    <font>
      <b/>
      <i/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D8E4BC"/>
        <bgColor indexed="64"/>
      </patternFill>
    </fill>
    <fill>
      <patternFill patternType="solid">
        <fgColor rgb="FFD8E4BC"/>
        <bgColor indexed="9"/>
      </patternFill>
    </fill>
    <fill>
      <patternFill patternType="solid">
        <fgColor rgb="FFEBF1DE"/>
        <bgColor indexed="9"/>
      </patternFill>
    </fill>
    <fill>
      <patternFill patternType="solid">
        <fgColor rgb="FFEBF1DE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0B8579"/>
        <bgColor indexed="64"/>
      </patternFill>
    </fill>
  </fills>
  <borders count="47">
    <border>
      <left/>
      <right/>
      <top/>
      <bottom/>
      <diagonal/>
    </border>
    <border>
      <left/>
      <right style="thin">
        <color rgb="FF9BBB59"/>
      </right>
      <top style="thin">
        <color rgb="FF9BBB59"/>
      </top>
      <bottom style="thin">
        <color rgb="FF9BBB59"/>
      </bottom>
      <diagonal/>
    </border>
    <border>
      <left style="thin">
        <color rgb="FF9BBB59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9BBB59"/>
      </left>
      <right style="thin">
        <color theme="0" tint="-0.14996795556505021"/>
      </right>
      <top style="thin">
        <color theme="0" tint="-0.14996795556505021"/>
      </top>
      <bottom style="thin">
        <color rgb="FF9BBB59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rgb="FF9BBB59"/>
      </bottom>
      <diagonal/>
    </border>
    <border>
      <left style="thin">
        <color theme="0" tint="-0.14996795556505021"/>
      </left>
      <right style="thin">
        <color rgb="FF9BBB59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rgb="FF9BBB59"/>
      </right>
      <top style="thin">
        <color theme="0" tint="-0.14996795556505021"/>
      </top>
      <bottom style="thin">
        <color rgb="FF9BBB59"/>
      </bottom>
      <diagonal/>
    </border>
    <border>
      <left style="thin">
        <color rgb="FF9BBB59"/>
      </left>
      <right style="thin">
        <color theme="0" tint="-0.14996795556505021"/>
      </right>
      <top style="thin">
        <color rgb="FF9BBB59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rgb="FF9BBB59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rgb="FF9BBB59"/>
      </right>
      <top style="thin">
        <color rgb="FF9BBB59"/>
      </top>
      <bottom style="thin">
        <color theme="0" tint="-0.14996795556505021"/>
      </bottom>
      <diagonal/>
    </border>
    <border>
      <left style="thin">
        <color rgb="FF0B8579"/>
      </left>
      <right style="thin">
        <color rgb="FF0B8579"/>
      </right>
      <top style="thin">
        <color rgb="FF0B8579"/>
      </top>
      <bottom style="thin">
        <color rgb="FF0B8579"/>
      </bottom>
      <diagonal/>
    </border>
    <border>
      <left style="thin">
        <color rgb="FF0B8579"/>
      </left>
      <right style="thin">
        <color theme="0" tint="-0.14996795556505021"/>
      </right>
      <top style="thin">
        <color rgb="FF0B8579"/>
      </top>
      <bottom style="thin">
        <color rgb="FF0B8579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rgb="FF0B8579"/>
      </top>
      <bottom style="thin">
        <color rgb="FF0B8579"/>
      </bottom>
      <diagonal/>
    </border>
    <border>
      <left style="thin">
        <color theme="0" tint="-0.14996795556505021"/>
      </left>
      <right style="thin">
        <color rgb="FF0B8579"/>
      </right>
      <top style="thin">
        <color rgb="FF0B8579"/>
      </top>
      <bottom style="thin">
        <color rgb="FF0B8579"/>
      </bottom>
      <diagonal/>
    </border>
    <border>
      <left style="thin">
        <color rgb="FF9BBB59"/>
      </left>
      <right style="thin">
        <color theme="0" tint="-0.14996795556505021"/>
      </right>
      <top style="thin">
        <color rgb="FF0B8579"/>
      </top>
      <bottom style="thin">
        <color rgb="FF0B8579"/>
      </bottom>
      <diagonal/>
    </border>
    <border>
      <left style="thin">
        <color rgb="FF0B8579"/>
      </left>
      <right style="thin">
        <color rgb="FF0B8579"/>
      </right>
      <top/>
      <bottom style="thin">
        <color theme="0" tint="-0.14996795556505021"/>
      </bottom>
      <diagonal/>
    </border>
    <border>
      <left style="thin">
        <color rgb="FF0B8579"/>
      </left>
      <right style="thin">
        <color theme="2"/>
      </right>
      <top style="thin">
        <color rgb="FF0B8579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rgb="FF0B8579"/>
      </top>
      <bottom style="thin">
        <color theme="2"/>
      </bottom>
      <diagonal/>
    </border>
    <border>
      <left style="thin">
        <color theme="2"/>
      </left>
      <right style="thin">
        <color rgb="FF0B8579"/>
      </right>
      <top style="thin">
        <color rgb="FF0B8579"/>
      </top>
      <bottom style="thin">
        <color theme="2"/>
      </bottom>
      <diagonal/>
    </border>
    <border>
      <left style="thin">
        <color rgb="FF0B8579"/>
      </left>
      <right style="thin">
        <color rgb="FF0B8579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0B8579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rgb="FF0B8579"/>
      </right>
      <top style="thin">
        <color theme="2"/>
      </top>
      <bottom style="thin">
        <color theme="2"/>
      </bottom>
      <diagonal/>
    </border>
    <border>
      <left style="thin">
        <color rgb="FF0B8579"/>
      </left>
      <right style="thin">
        <color rgb="FF0B8579"/>
      </right>
      <top style="thin">
        <color theme="0" tint="-0.14996795556505021"/>
      </top>
      <bottom style="thin">
        <color rgb="FF9BBB59"/>
      </bottom>
      <diagonal/>
    </border>
    <border>
      <left style="thin">
        <color rgb="FF0B8579"/>
      </left>
      <right style="thin">
        <color theme="2"/>
      </right>
      <top style="thin">
        <color theme="2"/>
      </top>
      <bottom style="thin">
        <color rgb="FF9BBB59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rgb="FF9BBB59"/>
      </bottom>
      <diagonal/>
    </border>
    <border>
      <left style="thin">
        <color theme="2"/>
      </left>
      <right style="thin">
        <color rgb="FF0B8579"/>
      </right>
      <top style="thin">
        <color theme="2"/>
      </top>
      <bottom style="thin">
        <color rgb="FF9BBB59"/>
      </bottom>
      <diagonal/>
    </border>
    <border>
      <left style="thin">
        <color theme="6"/>
      </left>
      <right style="thin">
        <color theme="6"/>
      </right>
      <top style="thin">
        <color rgb="FF9BBB59"/>
      </top>
      <bottom style="thin">
        <color theme="6"/>
      </bottom>
      <diagonal/>
    </border>
    <border>
      <left style="thin">
        <color theme="6"/>
      </left>
      <right/>
      <top style="thin">
        <color rgb="FF9BBB59"/>
      </top>
      <bottom style="thin">
        <color theme="6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0" tint="-0.499984740745262"/>
      </bottom>
      <diagonal/>
    </border>
    <border>
      <left style="thin">
        <color theme="6"/>
      </left>
      <right style="thin">
        <color rgb="FF0B8579"/>
      </right>
      <top style="thin">
        <color theme="6"/>
      </top>
      <bottom style="thin">
        <color theme="0" tint="-0.499984740745262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B8579"/>
      </left>
      <right style="thin">
        <color theme="6"/>
      </right>
      <top style="thin">
        <color theme="6"/>
      </top>
      <bottom style="thin">
        <color theme="0" tint="-0.499984740745262"/>
      </bottom>
      <diagonal/>
    </border>
    <border>
      <left style="thin">
        <color rgb="FF9BBB59"/>
      </left>
      <right/>
      <top style="thin">
        <color rgb="FF9BBB59"/>
      </top>
      <bottom style="thin">
        <color rgb="FF9BBB59"/>
      </bottom>
      <diagonal/>
    </border>
    <border>
      <left/>
      <right/>
      <top style="thin">
        <color rgb="FF9BBB59"/>
      </top>
      <bottom style="thin">
        <color rgb="FF9BBB59"/>
      </bottom>
      <diagonal/>
    </border>
    <border>
      <left style="thin">
        <color rgb="FF0B8579"/>
      </left>
      <right style="thin">
        <color theme="6"/>
      </right>
      <top style="thin">
        <color rgb="FF9BBB59"/>
      </top>
      <bottom style="thin">
        <color theme="6"/>
      </bottom>
      <diagonal/>
    </border>
    <border>
      <left style="thin">
        <color rgb="FF0B8579"/>
      </left>
      <right/>
      <top style="thin">
        <color rgb="FF0B8579"/>
      </top>
      <bottom/>
      <diagonal/>
    </border>
    <border>
      <left/>
      <right/>
      <top style="thin">
        <color rgb="FF0B8579"/>
      </top>
      <bottom/>
      <diagonal/>
    </border>
    <border>
      <left/>
      <right style="thin">
        <color rgb="FF0B8579"/>
      </right>
      <top style="thin">
        <color rgb="FF0B8579"/>
      </top>
      <bottom/>
      <diagonal/>
    </border>
    <border>
      <left style="thin">
        <color rgb="FF0B8579"/>
      </left>
      <right/>
      <top/>
      <bottom/>
      <diagonal/>
    </border>
    <border>
      <left style="thin">
        <color theme="6"/>
      </left>
      <right style="thin">
        <color rgb="FF0B8579"/>
      </right>
      <top style="thin">
        <color rgb="FF9BBB59"/>
      </top>
      <bottom style="thin">
        <color theme="6"/>
      </bottom>
      <diagonal/>
    </border>
    <border>
      <left style="thin">
        <color rgb="FF0B8579"/>
      </left>
      <right style="thin">
        <color theme="6"/>
      </right>
      <top style="thin">
        <color theme="6"/>
      </top>
      <bottom style="thin">
        <color theme="0" tint="-0.1499679555650502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0" tint="-0.14996795556505021"/>
      </bottom>
      <diagonal/>
    </border>
    <border>
      <left style="thin">
        <color theme="6"/>
      </left>
      <right style="thin">
        <color rgb="FF0B8579"/>
      </right>
      <top style="thin">
        <color theme="6"/>
      </top>
      <bottom style="thin">
        <color theme="0" tint="-0.14996795556505021"/>
      </bottom>
      <diagonal/>
    </border>
  </borders>
  <cellStyleXfs count="4">
    <xf numFmtId="0" fontId="0" fillId="0" borderId="0"/>
    <xf numFmtId="0" fontId="4" fillId="0" borderId="0"/>
    <xf numFmtId="0" fontId="2" fillId="0" borderId="0"/>
    <xf numFmtId="0" fontId="1" fillId="0" borderId="0"/>
  </cellStyleXfs>
  <cellXfs count="101">
    <xf numFmtId="0" fontId="0" fillId="0" borderId="0" xfId="0"/>
    <xf numFmtId="22" fontId="0" fillId="0" borderId="0" xfId="0" applyNumberForma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0" fontId="9" fillId="0" borderId="0" xfId="0" applyNumberFormat="1" applyFont="1" applyBorder="1" applyAlignment="1">
      <alignment vertical="center"/>
    </xf>
    <xf numFmtId="164" fontId="10" fillId="0" borderId="0" xfId="0" applyNumberFormat="1" applyFont="1" applyAlignment="1">
      <alignment horizontal="right" vertical="center"/>
    </xf>
    <xf numFmtId="165" fontId="10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0" fillId="0" borderId="0" xfId="0" applyFont="1" applyBorder="1" applyAlignment="1">
      <alignment vertical="center"/>
    </xf>
    <xf numFmtId="14" fontId="9" fillId="0" borderId="0" xfId="0" applyNumberFormat="1" applyFont="1" applyBorder="1" applyAlignment="1">
      <alignment horizontal="center" vertical="center"/>
    </xf>
    <xf numFmtId="167" fontId="10" fillId="0" borderId="0" xfId="0" applyNumberFormat="1" applyFont="1" applyAlignment="1">
      <alignment vertical="center"/>
    </xf>
    <xf numFmtId="164" fontId="10" fillId="0" borderId="0" xfId="0" applyNumberFormat="1" applyFont="1" applyAlignment="1">
      <alignment horizontal="right" vertical="center"/>
    </xf>
    <xf numFmtId="1" fontId="6" fillId="3" borderId="2" xfId="0" applyNumberFormat="1" applyFont="1" applyFill="1" applyBorder="1" applyAlignment="1">
      <alignment horizontal="right" vertical="center"/>
    </xf>
    <xf numFmtId="1" fontId="6" fillId="3" borderId="3" xfId="0" applyNumberFormat="1" applyFont="1" applyFill="1" applyBorder="1" applyAlignment="1">
      <alignment horizontal="right" vertical="center"/>
    </xf>
    <xf numFmtId="3" fontId="7" fillId="2" borderId="2" xfId="0" applyNumberFormat="1" applyFont="1" applyFill="1" applyBorder="1" applyAlignment="1">
      <alignment horizontal="right" vertical="center"/>
    </xf>
    <xf numFmtId="3" fontId="7" fillId="2" borderId="3" xfId="0" applyNumberFormat="1" applyFont="1" applyFill="1" applyBorder="1" applyAlignment="1">
      <alignment horizontal="right" vertical="center"/>
    </xf>
    <xf numFmtId="1" fontId="6" fillId="4" borderId="2" xfId="0" applyNumberFormat="1" applyFont="1" applyFill="1" applyBorder="1" applyAlignment="1">
      <alignment horizontal="right" vertical="center"/>
    </xf>
    <xf numFmtId="1" fontId="6" fillId="4" borderId="3" xfId="0" applyNumberFormat="1" applyFont="1" applyFill="1" applyBorder="1" applyAlignment="1">
      <alignment horizontal="right" vertical="center"/>
    </xf>
    <xf numFmtId="3" fontId="7" fillId="5" borderId="2" xfId="0" applyNumberFormat="1" applyFont="1" applyFill="1" applyBorder="1" applyAlignment="1">
      <alignment horizontal="right" vertical="center"/>
    </xf>
    <xf numFmtId="3" fontId="7" fillId="5" borderId="3" xfId="0" applyNumberFormat="1" applyFont="1" applyFill="1" applyBorder="1" applyAlignment="1">
      <alignment horizontal="right" vertical="center"/>
    </xf>
    <xf numFmtId="1" fontId="6" fillId="3" borderId="4" xfId="0" applyNumberFormat="1" applyFont="1" applyFill="1" applyBorder="1" applyAlignment="1">
      <alignment horizontal="right" vertical="center"/>
    </xf>
    <xf numFmtId="1" fontId="6" fillId="3" borderId="5" xfId="0" applyNumberFormat="1" applyFont="1" applyFill="1" applyBorder="1" applyAlignment="1">
      <alignment horizontal="right" vertical="center"/>
    </xf>
    <xf numFmtId="3" fontId="7" fillId="2" borderId="4" xfId="0" applyNumberFormat="1" applyFont="1" applyFill="1" applyBorder="1" applyAlignment="1">
      <alignment horizontal="right" vertical="center"/>
    </xf>
    <xf numFmtId="3" fontId="7" fillId="2" borderId="5" xfId="0" applyNumberFormat="1" applyFont="1" applyFill="1" applyBorder="1" applyAlignment="1">
      <alignment horizontal="right" vertical="center"/>
    </xf>
    <xf numFmtId="14" fontId="7" fillId="2" borderId="2" xfId="0" applyNumberFormat="1" applyFont="1" applyFill="1" applyBorder="1" applyAlignment="1">
      <alignment horizontal="center" vertical="center"/>
    </xf>
    <xf numFmtId="168" fontId="8" fillId="2" borderId="6" xfId="0" applyNumberFormat="1" applyFont="1" applyFill="1" applyBorder="1" applyAlignment="1">
      <alignment horizontal="center" vertical="center"/>
    </xf>
    <xf numFmtId="3" fontId="8" fillId="2" borderId="6" xfId="0" applyNumberFormat="1" applyFont="1" applyFill="1" applyBorder="1" applyAlignment="1">
      <alignment horizontal="right" vertical="center"/>
    </xf>
    <xf numFmtId="14" fontId="7" fillId="5" borderId="2" xfId="0" applyNumberFormat="1" applyFont="1" applyFill="1" applyBorder="1" applyAlignment="1">
      <alignment horizontal="center" vertical="center"/>
    </xf>
    <xf numFmtId="168" fontId="8" fillId="5" borderId="6" xfId="0" applyNumberFormat="1" applyFont="1" applyFill="1" applyBorder="1" applyAlignment="1">
      <alignment horizontal="center" vertical="center"/>
    </xf>
    <xf numFmtId="3" fontId="8" fillId="5" borderId="6" xfId="0" applyNumberFormat="1" applyFont="1" applyFill="1" applyBorder="1" applyAlignment="1">
      <alignment horizontal="right" vertical="center"/>
    </xf>
    <xf numFmtId="14" fontId="7" fillId="2" borderId="4" xfId="0" applyNumberFormat="1" applyFont="1" applyFill="1" applyBorder="1" applyAlignment="1">
      <alignment horizontal="center" vertical="center"/>
    </xf>
    <xf numFmtId="168" fontId="8" fillId="2" borderId="7" xfId="0" applyNumberFormat="1" applyFont="1" applyFill="1" applyBorder="1" applyAlignment="1">
      <alignment horizontal="center" vertical="center"/>
    </xf>
    <xf numFmtId="3" fontId="8" fillId="2" borderId="7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3" fontId="13" fillId="6" borderId="11" xfId="0" applyNumberFormat="1" applyFont="1" applyFill="1" applyBorder="1" applyAlignment="1">
      <alignment horizontal="center" vertical="center"/>
    </xf>
    <xf numFmtId="0" fontId="13" fillId="6" borderId="12" xfId="0" applyFont="1" applyFill="1" applyBorder="1" applyAlignment="1">
      <alignment horizontal="center" vertical="center"/>
    </xf>
    <xf numFmtId="0" fontId="13" fillId="6" borderId="13" xfId="0" applyFont="1" applyFill="1" applyBorder="1" applyAlignment="1">
      <alignment horizontal="center" vertical="center"/>
    </xf>
    <xf numFmtId="3" fontId="13" fillId="7" borderId="14" xfId="0" applyNumberFormat="1" applyFont="1" applyFill="1" applyBorder="1" applyAlignment="1">
      <alignment horizontal="center" vertical="center"/>
    </xf>
    <xf numFmtId="0" fontId="13" fillId="6" borderId="15" xfId="0" applyFont="1" applyFill="1" applyBorder="1" applyAlignment="1">
      <alignment horizontal="center" vertical="center"/>
    </xf>
    <xf numFmtId="166" fontId="8" fillId="2" borderId="16" xfId="0" applyNumberFormat="1" applyFont="1" applyFill="1" applyBorder="1" applyAlignment="1">
      <alignment horizontal="center" vertical="center"/>
    </xf>
    <xf numFmtId="167" fontId="7" fillId="2" borderId="17" xfId="0" applyNumberFormat="1" applyFont="1" applyFill="1" applyBorder="1" applyAlignment="1">
      <alignment vertical="center"/>
    </xf>
    <xf numFmtId="167" fontId="7" fillId="2" borderId="18" xfId="0" applyNumberFormat="1" applyFont="1" applyFill="1" applyBorder="1" applyAlignment="1">
      <alignment vertical="center"/>
    </xf>
    <xf numFmtId="167" fontId="14" fillId="2" borderId="19" xfId="0" applyNumberFormat="1" applyFont="1" applyFill="1" applyBorder="1" applyAlignment="1">
      <alignment vertical="center"/>
    </xf>
    <xf numFmtId="166" fontId="8" fillId="5" borderId="20" xfId="0" applyNumberFormat="1" applyFont="1" applyFill="1" applyBorder="1" applyAlignment="1">
      <alignment horizontal="center" vertical="center"/>
    </xf>
    <xf numFmtId="167" fontId="7" fillId="5" borderId="21" xfId="0" applyNumberFormat="1" applyFont="1" applyFill="1" applyBorder="1" applyAlignment="1">
      <alignment vertical="center"/>
    </xf>
    <xf numFmtId="167" fontId="7" fillId="5" borderId="22" xfId="0" applyNumberFormat="1" applyFont="1" applyFill="1" applyBorder="1" applyAlignment="1">
      <alignment vertical="center"/>
    </xf>
    <xf numFmtId="167" fontId="14" fillId="5" borderId="23" xfId="0" applyNumberFormat="1" applyFont="1" applyFill="1" applyBorder="1" applyAlignment="1">
      <alignment vertical="center"/>
    </xf>
    <xf numFmtId="166" fontId="8" fillId="2" borderId="20" xfId="0" applyNumberFormat="1" applyFont="1" applyFill="1" applyBorder="1" applyAlignment="1">
      <alignment horizontal="center" vertical="center"/>
    </xf>
    <xf numFmtId="167" fontId="7" fillId="2" borderId="21" xfId="0" applyNumberFormat="1" applyFont="1" applyFill="1" applyBorder="1" applyAlignment="1">
      <alignment vertical="center"/>
    </xf>
    <xf numFmtId="167" fontId="7" fillId="2" borderId="22" xfId="0" applyNumberFormat="1" applyFont="1" applyFill="1" applyBorder="1" applyAlignment="1">
      <alignment vertical="center"/>
    </xf>
    <xf numFmtId="167" fontId="14" fillId="2" borderId="23" xfId="0" applyNumberFormat="1" applyFont="1" applyFill="1" applyBorder="1" applyAlignment="1">
      <alignment vertical="center"/>
    </xf>
    <xf numFmtId="166" fontId="8" fillId="5" borderId="24" xfId="0" applyNumberFormat="1" applyFont="1" applyFill="1" applyBorder="1" applyAlignment="1">
      <alignment horizontal="center" vertical="center"/>
    </xf>
    <xf numFmtId="167" fontId="7" fillId="5" borderId="25" xfId="0" applyNumberFormat="1" applyFont="1" applyFill="1" applyBorder="1" applyAlignment="1">
      <alignment vertical="center"/>
    </xf>
    <xf numFmtId="167" fontId="7" fillId="5" borderId="26" xfId="0" applyNumberFormat="1" applyFont="1" applyFill="1" applyBorder="1" applyAlignment="1">
      <alignment vertical="center"/>
    </xf>
    <xf numFmtId="167" fontId="14" fillId="5" borderId="27" xfId="0" applyNumberFormat="1" applyFont="1" applyFill="1" applyBorder="1" applyAlignment="1">
      <alignment vertical="center"/>
    </xf>
    <xf numFmtId="167" fontId="13" fillId="7" borderId="28" xfId="0" applyNumberFormat="1" applyFont="1" applyFill="1" applyBorder="1" applyAlignment="1">
      <alignment vertical="center"/>
    </xf>
    <xf numFmtId="167" fontId="13" fillId="7" borderId="29" xfId="0" applyNumberFormat="1" applyFont="1" applyFill="1" applyBorder="1" applyAlignment="1">
      <alignment vertical="center"/>
    </xf>
    <xf numFmtId="1" fontId="13" fillId="7" borderId="30" xfId="0" applyNumberFormat="1" applyFont="1" applyFill="1" applyBorder="1" applyAlignment="1">
      <alignment vertical="center" wrapText="1"/>
    </xf>
    <xf numFmtId="1" fontId="13" fillId="7" borderId="31" xfId="0" applyNumberFormat="1" applyFont="1" applyFill="1" applyBorder="1" applyAlignment="1">
      <alignment vertical="center" wrapText="1"/>
    </xf>
    <xf numFmtId="164" fontId="10" fillId="0" borderId="0" xfId="0" applyNumberFormat="1" applyFont="1" applyAlignment="1">
      <alignment horizontal="right" vertical="center"/>
    </xf>
    <xf numFmtId="0" fontId="12" fillId="6" borderId="8" xfId="0" applyFont="1" applyFill="1" applyBorder="1" applyAlignment="1">
      <alignment horizontal="center" vertical="center"/>
    </xf>
    <xf numFmtId="167" fontId="18" fillId="0" borderId="42" xfId="0" applyNumberFormat="1" applyFont="1" applyBorder="1" applyAlignment="1">
      <alignment vertical="center"/>
    </xf>
    <xf numFmtId="167" fontId="19" fillId="0" borderId="42" xfId="0" applyNumberFormat="1" applyFont="1" applyBorder="1" applyAlignment="1">
      <alignment vertical="center"/>
    </xf>
    <xf numFmtId="0" fontId="13" fillId="7" borderId="38" xfId="0" applyFont="1" applyFill="1" applyBorder="1" applyAlignment="1">
      <alignment horizontal="center" vertical="center" wrapText="1"/>
    </xf>
    <xf numFmtId="167" fontId="13" fillId="7" borderId="43" xfId="0" applyNumberFormat="1" applyFont="1" applyFill="1" applyBorder="1" applyAlignment="1">
      <alignment vertical="center"/>
    </xf>
    <xf numFmtId="0" fontId="13" fillId="7" borderId="44" xfId="0" applyFont="1" applyFill="1" applyBorder="1" applyAlignment="1">
      <alignment horizontal="center" vertical="center" wrapText="1"/>
    </xf>
    <xf numFmtId="167" fontId="13" fillId="7" borderId="45" xfId="0" applyNumberFormat="1" applyFont="1" applyFill="1" applyBorder="1" applyAlignment="1">
      <alignment vertical="center"/>
    </xf>
    <xf numFmtId="167" fontId="13" fillId="7" borderId="46" xfId="0" applyNumberFormat="1" applyFont="1" applyFill="1" applyBorder="1" applyAlignment="1">
      <alignment vertical="center"/>
    </xf>
    <xf numFmtId="0" fontId="20" fillId="0" borderId="0" xfId="0" applyFont="1" applyAlignment="1">
      <alignment horizontal="center" vertical="center" wrapText="1"/>
    </xf>
    <xf numFmtId="14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164" fontId="10" fillId="0" borderId="0" xfId="0" applyNumberFormat="1" applyFont="1" applyAlignment="1">
      <alignment horizontal="right" vertical="center"/>
    </xf>
    <xf numFmtId="0" fontId="15" fillId="0" borderId="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32" xfId="0" applyNumberFormat="1" applyFont="1" applyFill="1" applyBorder="1" applyAlignment="1">
      <alignment horizontal="center" vertical="center"/>
    </xf>
    <xf numFmtId="0" fontId="16" fillId="0" borderId="33" xfId="0" applyNumberFormat="1" applyFont="1" applyFill="1" applyBorder="1" applyAlignment="1">
      <alignment horizontal="center" vertical="center"/>
    </xf>
    <xf numFmtId="0" fontId="16" fillId="0" borderId="34" xfId="0" applyNumberFormat="1" applyFont="1" applyFill="1" applyBorder="1" applyAlignment="1">
      <alignment horizontal="center" vertical="center"/>
    </xf>
    <xf numFmtId="0" fontId="13" fillId="7" borderId="35" xfId="0" applyFont="1" applyFill="1" applyBorder="1" applyAlignment="1">
      <alignment horizontal="center" vertical="center" wrapText="1"/>
    </xf>
    <xf numFmtId="0" fontId="13" fillId="7" borderId="30" xfId="0" applyFont="1" applyFill="1" applyBorder="1" applyAlignment="1">
      <alignment horizontal="center" vertical="center" wrapText="1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5" fillId="2" borderId="36" xfId="0" applyFont="1" applyFill="1" applyBorder="1" applyAlignment="1">
      <alignment horizontal="center" vertical="center"/>
    </xf>
    <xf numFmtId="0" fontId="15" fillId="2" borderId="37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3" fillId="7" borderId="38" xfId="0" applyFont="1" applyFill="1" applyBorder="1" applyAlignment="1">
      <alignment horizontal="center" vertical="center" wrapText="1"/>
    </xf>
    <xf numFmtId="0" fontId="13" fillId="7" borderId="2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4" fillId="2" borderId="39" xfId="0" applyFont="1" applyFill="1" applyBorder="1" applyAlignment="1">
      <alignment horizontal="center" vertical="center"/>
    </xf>
    <xf numFmtId="0" fontId="14" fillId="2" borderId="40" xfId="0" applyFont="1" applyFill="1" applyBorder="1" applyAlignment="1">
      <alignment horizontal="center" vertical="center"/>
    </xf>
    <xf numFmtId="0" fontId="14" fillId="2" borderId="41" xfId="0" applyFont="1" applyFill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center" vertical="center"/>
    </xf>
  </cellXfs>
  <cellStyles count="4">
    <cellStyle name="Normal" xfId="0" builtinId="0"/>
    <cellStyle name="Normal 2" xfId="1" xr:uid="{00000000-0005-0000-0000-000001000000}"/>
    <cellStyle name="Normal 3" xfId="2" xr:uid="{00000000-0005-0000-0000-000030000000}"/>
    <cellStyle name="Normal 4" xfId="3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1</xdr:col>
      <xdr:colOff>133351</xdr:colOff>
      <xdr:row>3</xdr:row>
      <xdr:rowOff>59055</xdr:rowOff>
    </xdr:to>
    <xdr:pic>
      <xdr:nvPicPr>
        <xdr:cNvPr id="7204" name="Image 2">
          <a:extLst>
            <a:ext uri="{FF2B5EF4-FFF2-40B4-BE49-F238E27FC236}">
              <a16:creationId xmlns:a16="http://schemas.microsoft.com/office/drawing/2014/main" id="{D4604256-F6D5-4B1D-9C54-61A33602DF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901065" cy="586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2538" name="Image 2">
          <a:extLst>
            <a:ext uri="{FF2B5EF4-FFF2-40B4-BE49-F238E27FC236}">
              <a16:creationId xmlns:a16="http://schemas.microsoft.com/office/drawing/2014/main" id="{F29ECA27-430E-4BD5-91D2-0B0269FF0F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133350</xdr:colOff>
      <xdr:row>3</xdr:row>
      <xdr:rowOff>38100</xdr:rowOff>
    </xdr:to>
    <xdr:pic>
      <xdr:nvPicPr>
        <xdr:cNvPr id="26634" name="Image 2">
          <a:extLst>
            <a:ext uri="{FF2B5EF4-FFF2-40B4-BE49-F238E27FC236}">
              <a16:creationId xmlns:a16="http://schemas.microsoft.com/office/drawing/2014/main" id="{52EB0A0A-6AD5-4A0E-940F-8CCB3B0229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7658" name="Image 2">
          <a:extLst>
            <a:ext uri="{FF2B5EF4-FFF2-40B4-BE49-F238E27FC236}">
              <a16:creationId xmlns:a16="http://schemas.microsoft.com/office/drawing/2014/main" id="{4C86564B-ABBF-4DB2-AB66-BD20BC9C52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57150</xdr:colOff>
      <xdr:row>3</xdr:row>
      <xdr:rowOff>38100</xdr:rowOff>
    </xdr:to>
    <xdr:pic>
      <xdr:nvPicPr>
        <xdr:cNvPr id="13342" name="Image 4">
          <a:extLst>
            <a:ext uri="{FF2B5EF4-FFF2-40B4-BE49-F238E27FC236}">
              <a16:creationId xmlns:a16="http://schemas.microsoft.com/office/drawing/2014/main" id="{1A7530BD-A890-4335-86C5-C291ABB726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1440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133350</xdr:colOff>
      <xdr:row>3</xdr:row>
      <xdr:rowOff>38100</xdr:rowOff>
    </xdr:to>
    <xdr:pic>
      <xdr:nvPicPr>
        <xdr:cNvPr id="17418" name="Image 2">
          <a:extLst>
            <a:ext uri="{FF2B5EF4-FFF2-40B4-BE49-F238E27FC236}">
              <a16:creationId xmlns:a16="http://schemas.microsoft.com/office/drawing/2014/main" id="{4054123C-F3E7-475A-99F0-0C980F26F1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18442" name="Image 2">
          <a:extLst>
            <a:ext uri="{FF2B5EF4-FFF2-40B4-BE49-F238E27FC236}">
              <a16:creationId xmlns:a16="http://schemas.microsoft.com/office/drawing/2014/main" id="{ECFC51FB-6B98-4E13-99B5-996EF6BB7B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8392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133350</xdr:colOff>
      <xdr:row>3</xdr:row>
      <xdr:rowOff>38100</xdr:rowOff>
    </xdr:to>
    <xdr:pic>
      <xdr:nvPicPr>
        <xdr:cNvPr id="19466" name="Image 2">
          <a:extLst>
            <a:ext uri="{FF2B5EF4-FFF2-40B4-BE49-F238E27FC236}">
              <a16:creationId xmlns:a16="http://schemas.microsoft.com/office/drawing/2014/main" id="{B630F414-D3D2-4421-B3D6-6123707A6A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137159</xdr:colOff>
      <xdr:row>3</xdr:row>
      <xdr:rowOff>38100</xdr:rowOff>
    </xdr:to>
    <xdr:pic>
      <xdr:nvPicPr>
        <xdr:cNvPr id="20490" name="Image 2">
          <a:extLst>
            <a:ext uri="{FF2B5EF4-FFF2-40B4-BE49-F238E27FC236}">
              <a16:creationId xmlns:a16="http://schemas.microsoft.com/office/drawing/2014/main" id="{CA4113D4-E5D4-4C79-B21B-A218BC6FF8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5610" name="Image 2">
          <a:extLst>
            <a:ext uri="{FF2B5EF4-FFF2-40B4-BE49-F238E27FC236}">
              <a16:creationId xmlns:a16="http://schemas.microsoft.com/office/drawing/2014/main" id="{13DE09EC-3F03-46E0-87AA-BF400C58F5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4586" name="Image 2">
          <a:extLst>
            <a:ext uri="{FF2B5EF4-FFF2-40B4-BE49-F238E27FC236}">
              <a16:creationId xmlns:a16="http://schemas.microsoft.com/office/drawing/2014/main" id="{B1A61066-33BE-4E5B-A210-14E4AAF20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133350</xdr:colOff>
      <xdr:row>3</xdr:row>
      <xdr:rowOff>38100</xdr:rowOff>
    </xdr:to>
    <xdr:pic>
      <xdr:nvPicPr>
        <xdr:cNvPr id="21514" name="Image 2">
          <a:extLst>
            <a:ext uri="{FF2B5EF4-FFF2-40B4-BE49-F238E27FC236}">
              <a16:creationId xmlns:a16="http://schemas.microsoft.com/office/drawing/2014/main" id="{C5334BA3-465C-485A-848F-ECA8915783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3562" name="Image 2">
          <a:extLst>
            <a:ext uri="{FF2B5EF4-FFF2-40B4-BE49-F238E27FC236}">
              <a16:creationId xmlns:a16="http://schemas.microsoft.com/office/drawing/2014/main" id="{07DDA2E3-4232-4D56-BE47-1B7E14294E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M35"/>
  <sheetViews>
    <sheetView workbookViewId="0"/>
  </sheetViews>
  <sheetFormatPr baseColWidth="10" defaultRowHeight="12.75" x14ac:dyDescent="0.2"/>
  <sheetData>
    <row r="1" spans="1:13" x14ac:dyDescent="0.2">
      <c r="A1" t="s">
        <v>0</v>
      </c>
      <c r="B1" t="s">
        <v>1</v>
      </c>
      <c r="C1" t="s">
        <v>2</v>
      </c>
      <c r="D1" t="s">
        <v>3</v>
      </c>
      <c r="F1" t="s">
        <v>4</v>
      </c>
    </row>
    <row r="2" spans="1:13" x14ac:dyDescent="0.2">
      <c r="A2" t="s">
        <v>5</v>
      </c>
      <c r="B2" s="1">
        <v>38846.43240740741</v>
      </c>
    </row>
    <row r="3" spans="1:13" x14ac:dyDescent="0.2">
      <c r="A3" t="s">
        <v>6</v>
      </c>
      <c r="B3" t="s">
        <v>7</v>
      </c>
      <c r="C3" t="s">
        <v>8</v>
      </c>
      <c r="D3" t="s">
        <v>9</v>
      </c>
      <c r="E3" t="s">
        <v>10</v>
      </c>
    </row>
    <row r="4" spans="1:13" x14ac:dyDescent="0.2">
      <c r="A4" t="s">
        <v>11</v>
      </c>
      <c r="B4" t="s">
        <v>12</v>
      </c>
      <c r="C4" t="s">
        <v>13</v>
      </c>
      <c r="D4" t="s">
        <v>14</v>
      </c>
    </row>
    <row r="5" spans="1:13" x14ac:dyDescent="0.2">
      <c r="A5" t="s">
        <v>15</v>
      </c>
      <c r="B5">
        <v>1937</v>
      </c>
      <c r="C5">
        <v>1474</v>
      </c>
      <c r="D5">
        <v>24</v>
      </c>
      <c r="E5">
        <v>3435</v>
      </c>
      <c r="F5">
        <v>1346</v>
      </c>
      <c r="G5">
        <v>1585</v>
      </c>
      <c r="H5">
        <v>21</v>
      </c>
      <c r="I5">
        <v>2952</v>
      </c>
      <c r="J5">
        <v>3283</v>
      </c>
      <c r="K5">
        <v>3059</v>
      </c>
      <c r="L5">
        <v>45</v>
      </c>
      <c r="M5">
        <v>6387</v>
      </c>
    </row>
    <row r="6" spans="1:13" x14ac:dyDescent="0.2">
      <c r="A6" t="s">
        <v>16</v>
      </c>
      <c r="B6">
        <v>1750</v>
      </c>
      <c r="C6">
        <v>1551</v>
      </c>
      <c r="D6">
        <v>22</v>
      </c>
      <c r="E6">
        <v>3323</v>
      </c>
      <c r="F6">
        <v>1325</v>
      </c>
      <c r="G6">
        <v>1551</v>
      </c>
      <c r="H6">
        <v>12</v>
      </c>
      <c r="I6">
        <v>2888</v>
      </c>
      <c r="J6">
        <v>3075</v>
      </c>
      <c r="K6">
        <v>3102</v>
      </c>
      <c r="L6">
        <v>34</v>
      </c>
      <c r="M6">
        <v>6211</v>
      </c>
    </row>
    <row r="7" spans="1:13" x14ac:dyDescent="0.2">
      <c r="A7" t="s">
        <v>17</v>
      </c>
      <c r="B7">
        <v>1890</v>
      </c>
      <c r="C7">
        <v>1458</v>
      </c>
      <c r="D7">
        <v>11</v>
      </c>
      <c r="E7">
        <v>3359</v>
      </c>
      <c r="F7">
        <v>1530</v>
      </c>
      <c r="G7">
        <v>1365</v>
      </c>
      <c r="H7">
        <v>22</v>
      </c>
      <c r="I7">
        <v>2917</v>
      </c>
      <c r="J7">
        <v>3420</v>
      </c>
      <c r="K7">
        <v>2823</v>
      </c>
      <c r="L7">
        <v>33</v>
      </c>
      <c r="M7">
        <v>6276</v>
      </c>
    </row>
    <row r="8" spans="1:13" x14ac:dyDescent="0.2">
      <c r="A8" t="s">
        <v>18</v>
      </c>
      <c r="B8">
        <v>2683</v>
      </c>
      <c r="C8">
        <v>1153</v>
      </c>
      <c r="D8">
        <v>24</v>
      </c>
      <c r="E8">
        <v>3860</v>
      </c>
      <c r="F8">
        <v>2072</v>
      </c>
      <c r="G8">
        <v>1092</v>
      </c>
      <c r="H8">
        <v>18</v>
      </c>
      <c r="I8">
        <v>3182</v>
      </c>
      <c r="J8">
        <v>4755</v>
      </c>
      <c r="K8">
        <v>2245</v>
      </c>
      <c r="L8">
        <v>42</v>
      </c>
      <c r="M8">
        <v>7042</v>
      </c>
    </row>
    <row r="9" spans="1:13" x14ac:dyDescent="0.2">
      <c r="A9" t="s">
        <v>19</v>
      </c>
      <c r="B9">
        <v>3947</v>
      </c>
      <c r="C9">
        <v>331</v>
      </c>
      <c r="D9">
        <v>33</v>
      </c>
      <c r="E9">
        <v>4311</v>
      </c>
      <c r="F9">
        <v>3337</v>
      </c>
      <c r="G9">
        <v>240</v>
      </c>
      <c r="H9">
        <v>34</v>
      </c>
      <c r="I9">
        <v>3611</v>
      </c>
      <c r="J9">
        <v>7284</v>
      </c>
      <c r="K9">
        <v>571</v>
      </c>
      <c r="L9">
        <v>67</v>
      </c>
      <c r="M9">
        <v>7922</v>
      </c>
    </row>
    <row r="10" spans="1:13" x14ac:dyDescent="0.2">
      <c r="A10" t="s">
        <v>20</v>
      </c>
      <c r="B10">
        <v>2557</v>
      </c>
      <c r="C10">
        <v>94</v>
      </c>
      <c r="D10">
        <v>27</v>
      </c>
      <c r="E10">
        <v>2678</v>
      </c>
      <c r="F10">
        <v>2665</v>
      </c>
      <c r="G10">
        <v>269</v>
      </c>
      <c r="H10">
        <v>27</v>
      </c>
      <c r="I10">
        <v>2961</v>
      </c>
      <c r="J10">
        <v>5222</v>
      </c>
      <c r="K10">
        <v>363</v>
      </c>
      <c r="L10">
        <v>54</v>
      </c>
      <c r="M10">
        <v>5639</v>
      </c>
    </row>
    <row r="11" spans="1:13" x14ac:dyDescent="0.2">
      <c r="A11" t="s">
        <v>21</v>
      </c>
      <c r="B11">
        <v>1918</v>
      </c>
      <c r="C11">
        <v>734</v>
      </c>
      <c r="D11">
        <v>19</v>
      </c>
      <c r="E11">
        <v>2671</v>
      </c>
      <c r="F11">
        <v>1920</v>
      </c>
      <c r="G11">
        <v>1189</v>
      </c>
      <c r="H11">
        <v>25</v>
      </c>
      <c r="I11">
        <v>3134</v>
      </c>
      <c r="J11">
        <v>3838</v>
      </c>
      <c r="K11">
        <v>1923</v>
      </c>
      <c r="L11">
        <v>44</v>
      </c>
      <c r="M11">
        <v>5805</v>
      </c>
    </row>
    <row r="12" spans="1:13" x14ac:dyDescent="0.2">
      <c r="A12" t="s">
        <v>22</v>
      </c>
      <c r="B12">
        <v>1570</v>
      </c>
      <c r="C12">
        <v>981</v>
      </c>
      <c r="D12">
        <v>24</v>
      </c>
      <c r="E12">
        <v>2575</v>
      </c>
      <c r="F12">
        <v>1731</v>
      </c>
      <c r="G12">
        <v>1126</v>
      </c>
      <c r="H12">
        <v>17</v>
      </c>
      <c r="I12">
        <v>2874</v>
      </c>
      <c r="J12">
        <v>3301</v>
      </c>
      <c r="K12">
        <v>2107</v>
      </c>
      <c r="L12">
        <v>41</v>
      </c>
      <c r="M12">
        <v>5449</v>
      </c>
    </row>
    <row r="13" spans="1:13" x14ac:dyDescent="0.2">
      <c r="A13" t="s">
        <v>23</v>
      </c>
      <c r="B13">
        <v>1508</v>
      </c>
      <c r="C13">
        <v>1076</v>
      </c>
      <c r="D13">
        <v>16</v>
      </c>
      <c r="E13">
        <v>2600</v>
      </c>
      <c r="F13">
        <v>1675</v>
      </c>
      <c r="G13">
        <v>1110</v>
      </c>
      <c r="H13">
        <v>17</v>
      </c>
      <c r="I13">
        <v>2802</v>
      </c>
      <c r="J13">
        <v>3183</v>
      </c>
      <c r="K13">
        <v>2186</v>
      </c>
      <c r="L13">
        <v>33</v>
      </c>
      <c r="M13">
        <v>5402</v>
      </c>
    </row>
    <row r="14" spans="1:13" x14ac:dyDescent="0.2">
      <c r="A14" t="s">
        <v>24</v>
      </c>
      <c r="B14">
        <v>1626</v>
      </c>
      <c r="C14">
        <v>964</v>
      </c>
      <c r="D14">
        <v>15</v>
      </c>
      <c r="E14">
        <v>2605</v>
      </c>
      <c r="F14">
        <v>1911</v>
      </c>
      <c r="G14">
        <v>913</v>
      </c>
      <c r="H14">
        <v>29</v>
      </c>
      <c r="I14">
        <v>2853</v>
      </c>
      <c r="J14">
        <v>3537</v>
      </c>
      <c r="K14">
        <v>1877</v>
      </c>
      <c r="L14">
        <v>44</v>
      </c>
      <c r="M14">
        <v>5458</v>
      </c>
    </row>
    <row r="15" spans="1:13" x14ac:dyDescent="0.2">
      <c r="A15" t="s">
        <v>25</v>
      </c>
      <c r="B15">
        <v>2369</v>
      </c>
      <c r="C15">
        <v>798</v>
      </c>
      <c r="D15">
        <v>28</v>
      </c>
      <c r="E15">
        <v>3195</v>
      </c>
      <c r="F15">
        <v>2375</v>
      </c>
      <c r="G15">
        <v>614</v>
      </c>
      <c r="H15">
        <v>32</v>
      </c>
      <c r="I15">
        <v>3021</v>
      </c>
      <c r="J15">
        <v>4744</v>
      </c>
      <c r="K15">
        <v>1412</v>
      </c>
      <c r="L15">
        <v>60</v>
      </c>
      <c r="M15">
        <v>6216</v>
      </c>
    </row>
    <row r="16" spans="1:13" x14ac:dyDescent="0.2">
      <c r="A16" t="s">
        <v>26</v>
      </c>
      <c r="B16">
        <v>3607</v>
      </c>
      <c r="C16">
        <v>216</v>
      </c>
      <c r="D16">
        <v>44</v>
      </c>
      <c r="E16">
        <v>3867</v>
      </c>
      <c r="F16">
        <v>3987</v>
      </c>
      <c r="G16">
        <v>163</v>
      </c>
      <c r="H16">
        <v>51</v>
      </c>
      <c r="I16">
        <v>4201</v>
      </c>
      <c r="J16">
        <v>7594</v>
      </c>
      <c r="K16">
        <v>379</v>
      </c>
      <c r="L16">
        <v>95</v>
      </c>
      <c r="M16">
        <v>8068</v>
      </c>
    </row>
    <row r="17" spans="1:13" x14ac:dyDescent="0.2">
      <c r="A17" t="s">
        <v>27</v>
      </c>
      <c r="B17">
        <v>2435</v>
      </c>
      <c r="C17">
        <v>77</v>
      </c>
      <c r="D17">
        <v>39</v>
      </c>
      <c r="E17">
        <v>2551</v>
      </c>
      <c r="F17">
        <v>3125</v>
      </c>
      <c r="G17">
        <v>136</v>
      </c>
      <c r="H17">
        <v>37</v>
      </c>
      <c r="I17">
        <v>3298</v>
      </c>
      <c r="J17">
        <v>5560</v>
      </c>
      <c r="K17">
        <v>213</v>
      </c>
      <c r="L17">
        <v>76</v>
      </c>
      <c r="M17">
        <v>5849</v>
      </c>
    </row>
    <row r="18" spans="1:13" x14ac:dyDescent="0.2">
      <c r="A18" t="s">
        <v>28</v>
      </c>
      <c r="B18">
        <v>1836</v>
      </c>
      <c r="C18">
        <v>222</v>
      </c>
      <c r="D18">
        <v>28</v>
      </c>
      <c r="E18">
        <v>2086</v>
      </c>
      <c r="F18">
        <v>2439</v>
      </c>
      <c r="G18">
        <v>301</v>
      </c>
      <c r="H18">
        <v>28</v>
      </c>
      <c r="I18">
        <v>2768</v>
      </c>
      <c r="J18">
        <v>4275</v>
      </c>
      <c r="K18">
        <v>523</v>
      </c>
      <c r="L18">
        <v>56</v>
      </c>
      <c r="M18">
        <v>4854</v>
      </c>
    </row>
    <row r="19" spans="1:13" x14ac:dyDescent="0.2">
      <c r="A19" t="s">
        <v>29</v>
      </c>
      <c r="B19">
        <v>1411</v>
      </c>
      <c r="C19">
        <v>119</v>
      </c>
      <c r="D19">
        <v>23</v>
      </c>
      <c r="E19">
        <v>1553</v>
      </c>
      <c r="F19">
        <v>2223</v>
      </c>
      <c r="G19">
        <v>150</v>
      </c>
      <c r="H19">
        <v>18</v>
      </c>
      <c r="I19">
        <v>2391</v>
      </c>
      <c r="J19">
        <v>3634</v>
      </c>
      <c r="K19">
        <v>269</v>
      </c>
      <c r="L19">
        <v>41</v>
      </c>
      <c r="M19">
        <v>3944</v>
      </c>
    </row>
    <row r="20" spans="1:13" x14ac:dyDescent="0.2">
      <c r="A20" t="s">
        <v>30</v>
      </c>
      <c r="B20">
        <v>1603</v>
      </c>
      <c r="C20">
        <v>422</v>
      </c>
      <c r="D20">
        <v>27</v>
      </c>
      <c r="E20">
        <v>2052</v>
      </c>
      <c r="F20">
        <v>2458</v>
      </c>
      <c r="G20">
        <v>573</v>
      </c>
      <c r="H20">
        <v>17</v>
      </c>
      <c r="I20">
        <v>3048</v>
      </c>
      <c r="J20">
        <v>4061</v>
      </c>
      <c r="K20">
        <v>995</v>
      </c>
      <c r="L20">
        <v>44</v>
      </c>
      <c r="M20">
        <v>5100</v>
      </c>
    </row>
    <row r="21" spans="1:13" x14ac:dyDescent="0.2">
      <c r="A21" t="s">
        <v>31</v>
      </c>
      <c r="B21">
        <v>1613</v>
      </c>
      <c r="C21">
        <v>542</v>
      </c>
      <c r="D21">
        <v>33</v>
      </c>
      <c r="E21">
        <v>2188</v>
      </c>
      <c r="F21">
        <v>2439</v>
      </c>
      <c r="G21">
        <v>583</v>
      </c>
      <c r="H21">
        <v>30</v>
      </c>
      <c r="I21">
        <v>3052</v>
      </c>
      <c r="J21">
        <v>4052</v>
      </c>
      <c r="K21">
        <v>1125</v>
      </c>
      <c r="L21">
        <v>63</v>
      </c>
      <c r="M21">
        <v>5240</v>
      </c>
    </row>
    <row r="22" spans="1:13" x14ac:dyDescent="0.2">
      <c r="A22" t="s">
        <v>32</v>
      </c>
      <c r="B22">
        <v>1849</v>
      </c>
      <c r="C22">
        <v>558</v>
      </c>
      <c r="D22">
        <v>26</v>
      </c>
      <c r="E22">
        <v>2433</v>
      </c>
      <c r="F22">
        <v>2686</v>
      </c>
      <c r="G22">
        <v>436</v>
      </c>
      <c r="H22">
        <v>32</v>
      </c>
      <c r="I22">
        <v>3154</v>
      </c>
      <c r="J22">
        <v>4535</v>
      </c>
      <c r="K22">
        <v>994</v>
      </c>
      <c r="L22">
        <v>58</v>
      </c>
      <c r="M22">
        <v>5587</v>
      </c>
    </row>
    <row r="23" spans="1:13" x14ac:dyDescent="0.2">
      <c r="A23" t="s">
        <v>33</v>
      </c>
      <c r="B23">
        <v>2790</v>
      </c>
      <c r="C23">
        <v>239</v>
      </c>
      <c r="D23">
        <v>31</v>
      </c>
      <c r="E23">
        <v>3060</v>
      </c>
      <c r="F23">
        <v>3908</v>
      </c>
      <c r="G23">
        <v>140</v>
      </c>
      <c r="H23">
        <v>32</v>
      </c>
      <c r="I23">
        <v>4080</v>
      </c>
      <c r="J23">
        <v>6698</v>
      </c>
      <c r="K23">
        <v>379</v>
      </c>
      <c r="L23">
        <v>63</v>
      </c>
      <c r="M23">
        <v>7140</v>
      </c>
    </row>
    <row r="24" spans="1:13" x14ac:dyDescent="0.2">
      <c r="A24" t="s">
        <v>34</v>
      </c>
      <c r="B24">
        <v>2124</v>
      </c>
      <c r="C24">
        <v>96</v>
      </c>
      <c r="D24">
        <v>40</v>
      </c>
      <c r="E24">
        <v>2260</v>
      </c>
      <c r="F24">
        <v>3072</v>
      </c>
      <c r="G24">
        <v>150</v>
      </c>
      <c r="H24">
        <v>28</v>
      </c>
      <c r="I24">
        <v>3250</v>
      </c>
      <c r="J24">
        <v>5196</v>
      </c>
      <c r="K24">
        <v>246</v>
      </c>
      <c r="L24">
        <v>68</v>
      </c>
      <c r="M24">
        <v>5510</v>
      </c>
    </row>
    <row r="25" spans="1:13" x14ac:dyDescent="0.2">
      <c r="A25" t="s">
        <v>35</v>
      </c>
      <c r="B25">
        <v>1546</v>
      </c>
      <c r="C25">
        <v>664</v>
      </c>
      <c r="D25">
        <v>26</v>
      </c>
      <c r="E25">
        <v>2236</v>
      </c>
      <c r="F25">
        <v>2060</v>
      </c>
      <c r="G25">
        <v>808</v>
      </c>
      <c r="H25">
        <v>30</v>
      </c>
      <c r="I25">
        <v>2898</v>
      </c>
      <c r="J25">
        <v>3606</v>
      </c>
      <c r="K25">
        <v>1472</v>
      </c>
      <c r="L25">
        <v>56</v>
      </c>
      <c r="M25">
        <v>5134</v>
      </c>
    </row>
    <row r="26" spans="1:13" x14ac:dyDescent="0.2">
      <c r="A26" t="s">
        <v>36</v>
      </c>
      <c r="B26">
        <v>1360</v>
      </c>
      <c r="C26">
        <v>896</v>
      </c>
      <c r="D26">
        <v>20</v>
      </c>
      <c r="E26">
        <v>2276</v>
      </c>
      <c r="F26">
        <v>2017</v>
      </c>
      <c r="G26">
        <v>1007</v>
      </c>
      <c r="H26">
        <v>23</v>
      </c>
      <c r="I26">
        <v>3047</v>
      </c>
      <c r="J26">
        <v>3377</v>
      </c>
      <c r="K26">
        <v>1903</v>
      </c>
      <c r="L26">
        <v>43</v>
      </c>
      <c r="M26">
        <v>5323</v>
      </c>
    </row>
    <row r="27" spans="1:13" x14ac:dyDescent="0.2">
      <c r="A27" t="s">
        <v>37</v>
      </c>
      <c r="B27">
        <v>1218</v>
      </c>
      <c r="C27">
        <v>977</v>
      </c>
      <c r="D27">
        <v>19</v>
      </c>
      <c r="E27">
        <v>2214</v>
      </c>
      <c r="F27">
        <v>2012</v>
      </c>
      <c r="G27">
        <v>1084</v>
      </c>
      <c r="H27">
        <v>17</v>
      </c>
      <c r="I27">
        <v>3113</v>
      </c>
      <c r="J27">
        <v>3230</v>
      </c>
      <c r="K27">
        <v>2061</v>
      </c>
      <c r="L27">
        <v>36</v>
      </c>
      <c r="M27">
        <v>5327</v>
      </c>
    </row>
    <row r="28" spans="1:13" x14ac:dyDescent="0.2">
      <c r="A28" t="s">
        <v>38</v>
      </c>
      <c r="B28">
        <v>1340</v>
      </c>
      <c r="C28">
        <v>955</v>
      </c>
      <c r="D28">
        <v>20</v>
      </c>
      <c r="E28">
        <v>2315</v>
      </c>
      <c r="F28">
        <v>2257</v>
      </c>
      <c r="G28">
        <v>1008</v>
      </c>
      <c r="H28">
        <v>23</v>
      </c>
      <c r="I28">
        <v>3288</v>
      </c>
      <c r="J28">
        <v>3597</v>
      </c>
      <c r="K28">
        <v>1963</v>
      </c>
      <c r="L28">
        <v>43</v>
      </c>
      <c r="M28">
        <v>5603</v>
      </c>
    </row>
    <row r="29" spans="1:13" x14ac:dyDescent="0.2">
      <c r="A29" t="s">
        <v>39</v>
      </c>
      <c r="B29">
        <v>1595</v>
      </c>
      <c r="C29">
        <v>696</v>
      </c>
      <c r="D29">
        <v>28</v>
      </c>
      <c r="E29">
        <v>2319</v>
      </c>
      <c r="F29">
        <v>2558</v>
      </c>
      <c r="G29">
        <v>743</v>
      </c>
      <c r="H29">
        <v>27</v>
      </c>
      <c r="I29">
        <v>3328</v>
      </c>
      <c r="J29">
        <v>4153</v>
      </c>
      <c r="K29">
        <v>1439</v>
      </c>
      <c r="L29">
        <v>55</v>
      </c>
      <c r="M29">
        <v>5647</v>
      </c>
    </row>
    <row r="30" spans="1:13" x14ac:dyDescent="0.2">
      <c r="A30" t="s">
        <v>40</v>
      </c>
      <c r="B30">
        <v>2029</v>
      </c>
      <c r="C30">
        <v>344</v>
      </c>
      <c r="D30">
        <v>32</v>
      </c>
      <c r="E30">
        <v>2405</v>
      </c>
      <c r="F30">
        <v>3805</v>
      </c>
      <c r="G30">
        <v>238</v>
      </c>
      <c r="H30">
        <v>28</v>
      </c>
      <c r="I30">
        <v>4071</v>
      </c>
      <c r="J30">
        <v>5834</v>
      </c>
      <c r="K30">
        <v>582</v>
      </c>
      <c r="L30">
        <v>60</v>
      </c>
      <c r="M30">
        <v>6476</v>
      </c>
    </row>
    <row r="31" spans="1:13" x14ac:dyDescent="0.2">
      <c r="A31" t="s">
        <v>41</v>
      </c>
      <c r="B31">
        <v>1586</v>
      </c>
      <c r="C31">
        <v>108</v>
      </c>
      <c r="D31">
        <v>35</v>
      </c>
      <c r="E31">
        <v>1729</v>
      </c>
      <c r="F31">
        <v>3029</v>
      </c>
      <c r="G31">
        <v>247</v>
      </c>
      <c r="H31">
        <v>29</v>
      </c>
      <c r="I31">
        <v>3305</v>
      </c>
      <c r="J31">
        <v>4615</v>
      </c>
      <c r="K31">
        <v>355</v>
      </c>
      <c r="L31">
        <v>64</v>
      </c>
      <c r="M31">
        <v>5034</v>
      </c>
    </row>
    <row r="32" spans="1:13" x14ac:dyDescent="0.2">
      <c r="A32" t="s">
        <v>42</v>
      </c>
      <c r="B32">
        <v>1177</v>
      </c>
      <c r="C32">
        <v>1043</v>
      </c>
      <c r="D32">
        <v>29</v>
      </c>
      <c r="E32">
        <v>2249</v>
      </c>
      <c r="F32">
        <v>1959</v>
      </c>
      <c r="G32">
        <v>1233</v>
      </c>
      <c r="H32">
        <v>16</v>
      </c>
      <c r="I32">
        <v>3208</v>
      </c>
      <c r="J32">
        <v>3136</v>
      </c>
      <c r="K32">
        <v>2276</v>
      </c>
      <c r="L32">
        <v>45</v>
      </c>
      <c r="M32">
        <v>5457</v>
      </c>
    </row>
    <row r="33" spans="1:13" x14ac:dyDescent="0.2">
      <c r="A33" t="s">
        <v>43</v>
      </c>
      <c r="B33">
        <v>1017</v>
      </c>
      <c r="C33">
        <v>1290</v>
      </c>
      <c r="D33">
        <v>24</v>
      </c>
      <c r="E33">
        <v>2331</v>
      </c>
      <c r="F33">
        <v>1689</v>
      </c>
      <c r="G33">
        <v>1490</v>
      </c>
      <c r="H33">
        <v>18</v>
      </c>
      <c r="I33">
        <v>3197</v>
      </c>
      <c r="J33">
        <v>2706</v>
      </c>
      <c r="K33">
        <v>2780</v>
      </c>
      <c r="L33">
        <v>42</v>
      </c>
      <c r="M33">
        <v>5528</v>
      </c>
    </row>
    <row r="34" spans="1:13" x14ac:dyDescent="0.2">
      <c r="A34" t="s">
        <v>44</v>
      </c>
      <c r="B34">
        <v>1066</v>
      </c>
      <c r="C34">
        <v>1486</v>
      </c>
      <c r="D34">
        <v>25</v>
      </c>
      <c r="E34">
        <v>2577</v>
      </c>
      <c r="F34">
        <v>1943</v>
      </c>
      <c r="G34">
        <v>1513</v>
      </c>
      <c r="H34">
        <v>10</v>
      </c>
      <c r="I34">
        <v>3466</v>
      </c>
      <c r="J34">
        <v>3009</v>
      </c>
      <c r="K34">
        <v>2999</v>
      </c>
      <c r="L34">
        <v>35</v>
      </c>
      <c r="M34">
        <v>6043</v>
      </c>
    </row>
    <row r="35" spans="1:13" x14ac:dyDescent="0.2">
      <c r="A35" t="s">
        <v>45</v>
      </c>
      <c r="B35">
        <v>1001</v>
      </c>
      <c r="C35">
        <v>1355</v>
      </c>
      <c r="D35">
        <v>16</v>
      </c>
      <c r="E35">
        <v>2372</v>
      </c>
      <c r="F35">
        <v>2017</v>
      </c>
      <c r="G35">
        <v>1432</v>
      </c>
      <c r="H35">
        <v>25</v>
      </c>
      <c r="I35">
        <v>3474</v>
      </c>
      <c r="J35">
        <v>3018</v>
      </c>
      <c r="K35">
        <v>2787</v>
      </c>
      <c r="L35">
        <v>41</v>
      </c>
      <c r="M35">
        <v>5846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20">
    <pageSetUpPr fitToPage="1"/>
  </sheetPr>
  <dimension ref="A1:R46"/>
  <sheetViews>
    <sheetView showGridLines="0" tabSelected="1" zoomScaleNormal="100" workbookViewId="0">
      <selection activeCell="U18" sqref="U18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30 septembre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Août!A37+1</f>
        <v>45901</v>
      </c>
      <c r="B7" s="31">
        <f>A7</f>
        <v>45901</v>
      </c>
      <c r="C7" s="18">
        <v>45</v>
      </c>
      <c r="D7" s="19">
        <v>1481</v>
      </c>
      <c r="E7" s="19">
        <v>1880</v>
      </c>
      <c r="F7" s="32">
        <f t="shared" ref="F7:F36" si="0">IF($A7=" "," ",SUM(C7:E7))</f>
        <v>3406</v>
      </c>
      <c r="G7" s="18">
        <v>28</v>
      </c>
      <c r="H7" s="19">
        <v>2227</v>
      </c>
      <c r="I7" s="19">
        <v>1952</v>
      </c>
      <c r="J7" s="32">
        <f t="shared" ref="J7:J36" si="1">IF($A7=" "," ",SUM(G7:I7))</f>
        <v>4207</v>
      </c>
      <c r="K7" s="20">
        <f t="shared" ref="K7:M36" si="2">IF($A7=" "," ",SUM(C7,G7))</f>
        <v>73</v>
      </c>
      <c r="L7" s="21">
        <f t="shared" si="2"/>
        <v>3708</v>
      </c>
      <c r="M7" s="21">
        <f t="shared" si="2"/>
        <v>3832</v>
      </c>
      <c r="N7" s="32">
        <f t="shared" ref="N7:N36" si="3">IF($A7=" "," ",SUM(K7:M7))</f>
        <v>7613</v>
      </c>
      <c r="Q7" s="4"/>
    </row>
    <row r="8" spans="1:18" ht="12.75" x14ac:dyDescent="0.2">
      <c r="A8" s="33">
        <f>A7+1</f>
        <v>45902</v>
      </c>
      <c r="B8" s="34">
        <f t="shared" ref="B8:B36" si="4">A8</f>
        <v>45902</v>
      </c>
      <c r="C8" s="22">
        <v>50</v>
      </c>
      <c r="D8" s="23">
        <v>2419</v>
      </c>
      <c r="E8" s="23">
        <v>1784</v>
      </c>
      <c r="F8" s="35">
        <f t="shared" si="0"/>
        <v>4253</v>
      </c>
      <c r="G8" s="22">
        <v>35</v>
      </c>
      <c r="H8" s="23">
        <v>2698</v>
      </c>
      <c r="I8" s="23">
        <v>2060</v>
      </c>
      <c r="J8" s="35">
        <f t="shared" si="1"/>
        <v>4793</v>
      </c>
      <c r="K8" s="24">
        <f t="shared" si="2"/>
        <v>85</v>
      </c>
      <c r="L8" s="25">
        <f t="shared" si="2"/>
        <v>5117</v>
      </c>
      <c r="M8" s="25">
        <f t="shared" si="2"/>
        <v>3844</v>
      </c>
      <c r="N8" s="35">
        <f t="shared" si="3"/>
        <v>9046</v>
      </c>
      <c r="Q8" s="4"/>
    </row>
    <row r="9" spans="1:18" ht="12.75" x14ac:dyDescent="0.2">
      <c r="A9" s="30">
        <f t="shared" ref="A9:A36" si="5">A8+1</f>
        <v>45903</v>
      </c>
      <c r="B9" s="31">
        <f t="shared" si="4"/>
        <v>45903</v>
      </c>
      <c r="C9" s="18">
        <v>31</v>
      </c>
      <c r="D9" s="19">
        <v>2544</v>
      </c>
      <c r="E9" s="19">
        <v>1845</v>
      </c>
      <c r="F9" s="32">
        <f t="shared" si="0"/>
        <v>4420</v>
      </c>
      <c r="G9" s="18">
        <v>33</v>
      </c>
      <c r="H9" s="19">
        <v>2859</v>
      </c>
      <c r="I9" s="19">
        <v>2205</v>
      </c>
      <c r="J9" s="32">
        <f t="shared" si="1"/>
        <v>5097</v>
      </c>
      <c r="K9" s="20">
        <f t="shared" si="2"/>
        <v>64</v>
      </c>
      <c r="L9" s="21">
        <f t="shared" si="2"/>
        <v>5403</v>
      </c>
      <c r="M9" s="21">
        <f t="shared" si="2"/>
        <v>4050</v>
      </c>
      <c r="N9" s="32">
        <f t="shared" si="3"/>
        <v>9517</v>
      </c>
    </row>
    <row r="10" spans="1:18" ht="12.75" x14ac:dyDescent="0.2">
      <c r="A10" s="33">
        <f t="shared" si="5"/>
        <v>45904</v>
      </c>
      <c r="B10" s="34">
        <f t="shared" si="4"/>
        <v>45904</v>
      </c>
      <c r="C10" s="22">
        <v>33</v>
      </c>
      <c r="D10" s="23">
        <v>2387</v>
      </c>
      <c r="E10" s="23">
        <v>2154</v>
      </c>
      <c r="F10" s="35">
        <f t="shared" si="0"/>
        <v>4574</v>
      </c>
      <c r="G10" s="22">
        <v>38</v>
      </c>
      <c r="H10" s="23">
        <v>2604</v>
      </c>
      <c r="I10" s="23">
        <v>2087</v>
      </c>
      <c r="J10" s="35">
        <f t="shared" si="1"/>
        <v>4729</v>
      </c>
      <c r="K10" s="24">
        <f t="shared" si="2"/>
        <v>71</v>
      </c>
      <c r="L10" s="25">
        <f t="shared" si="2"/>
        <v>4991</v>
      </c>
      <c r="M10" s="25">
        <f t="shared" si="2"/>
        <v>4241</v>
      </c>
      <c r="N10" s="35">
        <f t="shared" si="3"/>
        <v>9303</v>
      </c>
    </row>
    <row r="11" spans="1:18" ht="12.75" x14ac:dyDescent="0.2">
      <c r="A11" s="30">
        <f t="shared" si="5"/>
        <v>45905</v>
      </c>
      <c r="B11" s="31">
        <f t="shared" si="4"/>
        <v>45905</v>
      </c>
      <c r="C11" s="18">
        <v>52</v>
      </c>
      <c r="D11" s="19">
        <v>2228</v>
      </c>
      <c r="E11" s="19">
        <v>2953</v>
      </c>
      <c r="F11" s="32">
        <f t="shared" si="0"/>
        <v>5233</v>
      </c>
      <c r="G11" s="18">
        <v>53</v>
      </c>
      <c r="H11" s="19">
        <v>2213</v>
      </c>
      <c r="I11" s="19">
        <v>2528</v>
      </c>
      <c r="J11" s="32">
        <f t="shared" si="1"/>
        <v>4794</v>
      </c>
      <c r="K11" s="20">
        <f t="shared" si="2"/>
        <v>105</v>
      </c>
      <c r="L11" s="21">
        <f t="shared" si="2"/>
        <v>4441</v>
      </c>
      <c r="M11" s="21">
        <f t="shared" si="2"/>
        <v>5481</v>
      </c>
      <c r="N11" s="32">
        <f t="shared" si="3"/>
        <v>10027</v>
      </c>
    </row>
    <row r="12" spans="1:18" ht="12.75" x14ac:dyDescent="0.2">
      <c r="A12" s="33">
        <f t="shared" si="5"/>
        <v>45906</v>
      </c>
      <c r="B12" s="34">
        <f t="shared" si="4"/>
        <v>45906</v>
      </c>
      <c r="C12" s="22">
        <v>59</v>
      </c>
      <c r="D12" s="23">
        <v>1405</v>
      </c>
      <c r="E12" s="23">
        <v>2437</v>
      </c>
      <c r="F12" s="35">
        <f t="shared" si="0"/>
        <v>3901</v>
      </c>
      <c r="G12" s="22">
        <v>65</v>
      </c>
      <c r="H12" s="23">
        <v>1417</v>
      </c>
      <c r="I12" s="23">
        <v>2444</v>
      </c>
      <c r="J12" s="35">
        <f t="shared" si="1"/>
        <v>3926</v>
      </c>
      <c r="K12" s="24">
        <f t="shared" si="2"/>
        <v>124</v>
      </c>
      <c r="L12" s="25">
        <f t="shared" si="2"/>
        <v>2822</v>
      </c>
      <c r="M12" s="25">
        <f t="shared" si="2"/>
        <v>4881</v>
      </c>
      <c r="N12" s="35">
        <f t="shared" si="3"/>
        <v>7827</v>
      </c>
    </row>
    <row r="13" spans="1:18" ht="12.75" x14ac:dyDescent="0.2">
      <c r="A13" s="30">
        <f t="shared" si="5"/>
        <v>45907</v>
      </c>
      <c r="B13" s="31">
        <f t="shared" si="4"/>
        <v>45907</v>
      </c>
      <c r="C13" s="18">
        <v>52</v>
      </c>
      <c r="D13" s="19">
        <v>298</v>
      </c>
      <c r="E13" s="19">
        <v>2595</v>
      </c>
      <c r="F13" s="32">
        <f t="shared" si="0"/>
        <v>2945</v>
      </c>
      <c r="G13" s="18">
        <v>46</v>
      </c>
      <c r="H13" s="19">
        <v>401</v>
      </c>
      <c r="I13" s="19">
        <v>3382</v>
      </c>
      <c r="J13" s="32">
        <f t="shared" si="1"/>
        <v>3829</v>
      </c>
      <c r="K13" s="20">
        <f t="shared" si="2"/>
        <v>98</v>
      </c>
      <c r="L13" s="21">
        <f t="shared" si="2"/>
        <v>699</v>
      </c>
      <c r="M13" s="21">
        <f t="shared" si="2"/>
        <v>5977</v>
      </c>
      <c r="N13" s="32">
        <f t="shared" si="3"/>
        <v>6774</v>
      </c>
    </row>
    <row r="14" spans="1:18" ht="12.75" x14ac:dyDescent="0.2">
      <c r="A14" s="33">
        <f t="shared" si="5"/>
        <v>45908</v>
      </c>
      <c r="B14" s="34">
        <f t="shared" si="4"/>
        <v>45908</v>
      </c>
      <c r="C14" s="22">
        <v>57</v>
      </c>
      <c r="D14" s="23">
        <v>1686</v>
      </c>
      <c r="E14" s="23">
        <v>2282</v>
      </c>
      <c r="F14" s="35">
        <f t="shared" si="0"/>
        <v>4025</v>
      </c>
      <c r="G14" s="22">
        <v>49</v>
      </c>
      <c r="H14" s="23">
        <v>2366</v>
      </c>
      <c r="I14" s="23">
        <v>2567</v>
      </c>
      <c r="J14" s="35">
        <f t="shared" si="1"/>
        <v>4982</v>
      </c>
      <c r="K14" s="24">
        <f t="shared" si="2"/>
        <v>106</v>
      </c>
      <c r="L14" s="25">
        <f t="shared" si="2"/>
        <v>4052</v>
      </c>
      <c r="M14" s="25">
        <f t="shared" si="2"/>
        <v>4849</v>
      </c>
      <c r="N14" s="35">
        <f t="shared" si="3"/>
        <v>9007</v>
      </c>
    </row>
    <row r="15" spans="1:18" ht="12.75" x14ac:dyDescent="0.2">
      <c r="A15" s="30">
        <f t="shared" si="5"/>
        <v>45909</v>
      </c>
      <c r="B15" s="31">
        <f t="shared" si="4"/>
        <v>45909</v>
      </c>
      <c r="C15" s="18">
        <v>45</v>
      </c>
      <c r="D15" s="19">
        <v>2437</v>
      </c>
      <c r="E15" s="19">
        <v>1875</v>
      </c>
      <c r="F15" s="32">
        <f t="shared" si="0"/>
        <v>4357</v>
      </c>
      <c r="G15" s="18">
        <v>31</v>
      </c>
      <c r="H15" s="19">
        <v>2941</v>
      </c>
      <c r="I15" s="19">
        <v>1755</v>
      </c>
      <c r="J15" s="32">
        <f t="shared" si="1"/>
        <v>4727</v>
      </c>
      <c r="K15" s="20">
        <f t="shared" si="2"/>
        <v>76</v>
      </c>
      <c r="L15" s="21">
        <f t="shared" si="2"/>
        <v>5378</v>
      </c>
      <c r="M15" s="21">
        <f t="shared" si="2"/>
        <v>3630</v>
      </c>
      <c r="N15" s="32">
        <f t="shared" si="3"/>
        <v>9084</v>
      </c>
    </row>
    <row r="16" spans="1:18" ht="12.75" x14ac:dyDescent="0.2">
      <c r="A16" s="33">
        <f t="shared" si="5"/>
        <v>45910</v>
      </c>
      <c r="B16" s="34">
        <f t="shared" si="4"/>
        <v>45910</v>
      </c>
      <c r="C16" s="22">
        <v>29</v>
      </c>
      <c r="D16" s="23">
        <v>2653</v>
      </c>
      <c r="E16" s="23">
        <v>2041</v>
      </c>
      <c r="F16" s="35">
        <f t="shared" si="0"/>
        <v>4723</v>
      </c>
      <c r="G16" s="22">
        <v>32</v>
      </c>
      <c r="H16" s="23">
        <v>3100</v>
      </c>
      <c r="I16" s="23">
        <v>1742</v>
      </c>
      <c r="J16" s="35">
        <f t="shared" si="1"/>
        <v>4874</v>
      </c>
      <c r="K16" s="24">
        <f t="shared" si="2"/>
        <v>61</v>
      </c>
      <c r="L16" s="25">
        <f t="shared" si="2"/>
        <v>5753</v>
      </c>
      <c r="M16" s="25">
        <f t="shared" si="2"/>
        <v>3783</v>
      </c>
      <c r="N16" s="35">
        <f t="shared" si="3"/>
        <v>9597</v>
      </c>
    </row>
    <row r="17" spans="1:14" ht="12.75" x14ac:dyDescent="0.2">
      <c r="A17" s="30">
        <f t="shared" si="5"/>
        <v>45911</v>
      </c>
      <c r="B17" s="31">
        <f t="shared" si="4"/>
        <v>45911</v>
      </c>
      <c r="C17" s="18">
        <v>34</v>
      </c>
      <c r="D17" s="19">
        <v>2471</v>
      </c>
      <c r="E17" s="19">
        <v>2260</v>
      </c>
      <c r="F17" s="32">
        <f t="shared" si="0"/>
        <v>4765</v>
      </c>
      <c r="G17" s="18">
        <v>47</v>
      </c>
      <c r="H17" s="19">
        <v>2629</v>
      </c>
      <c r="I17" s="19">
        <v>1879</v>
      </c>
      <c r="J17" s="32">
        <f t="shared" si="1"/>
        <v>4555</v>
      </c>
      <c r="K17" s="20">
        <f t="shared" si="2"/>
        <v>81</v>
      </c>
      <c r="L17" s="21">
        <f t="shared" si="2"/>
        <v>5100</v>
      </c>
      <c r="M17" s="21">
        <f t="shared" si="2"/>
        <v>4139</v>
      </c>
      <c r="N17" s="32">
        <f t="shared" si="3"/>
        <v>9320</v>
      </c>
    </row>
    <row r="18" spans="1:14" ht="12.75" x14ac:dyDescent="0.2">
      <c r="A18" s="33">
        <f t="shared" si="5"/>
        <v>45912</v>
      </c>
      <c r="B18" s="34">
        <f t="shared" si="4"/>
        <v>45912</v>
      </c>
      <c r="C18" s="22">
        <v>50</v>
      </c>
      <c r="D18" s="23">
        <v>2234</v>
      </c>
      <c r="E18" s="23">
        <v>2456</v>
      </c>
      <c r="F18" s="35">
        <f t="shared" si="0"/>
        <v>4740</v>
      </c>
      <c r="G18" s="22">
        <v>60</v>
      </c>
      <c r="H18" s="23">
        <v>2308</v>
      </c>
      <c r="I18" s="23">
        <v>2264</v>
      </c>
      <c r="J18" s="35">
        <f t="shared" si="1"/>
        <v>4632</v>
      </c>
      <c r="K18" s="24">
        <f t="shared" si="2"/>
        <v>110</v>
      </c>
      <c r="L18" s="25">
        <f t="shared" si="2"/>
        <v>4542</v>
      </c>
      <c r="M18" s="25">
        <f t="shared" si="2"/>
        <v>4720</v>
      </c>
      <c r="N18" s="35">
        <f t="shared" si="3"/>
        <v>9372</v>
      </c>
    </row>
    <row r="19" spans="1:14" ht="12.75" x14ac:dyDescent="0.2">
      <c r="A19" s="30">
        <f t="shared" si="5"/>
        <v>45913</v>
      </c>
      <c r="B19" s="31">
        <f t="shared" si="4"/>
        <v>45913</v>
      </c>
      <c r="C19" s="18">
        <v>56</v>
      </c>
      <c r="D19" s="19">
        <v>1408</v>
      </c>
      <c r="E19" s="19">
        <v>2059</v>
      </c>
      <c r="F19" s="32">
        <f t="shared" si="0"/>
        <v>3523</v>
      </c>
      <c r="G19" s="18">
        <v>72</v>
      </c>
      <c r="H19" s="19">
        <v>1520</v>
      </c>
      <c r="I19" s="19">
        <v>2497</v>
      </c>
      <c r="J19" s="32">
        <f t="shared" si="1"/>
        <v>4089</v>
      </c>
      <c r="K19" s="20">
        <f t="shared" si="2"/>
        <v>128</v>
      </c>
      <c r="L19" s="21">
        <f t="shared" si="2"/>
        <v>2928</v>
      </c>
      <c r="M19" s="21">
        <f t="shared" si="2"/>
        <v>4556</v>
      </c>
      <c r="N19" s="32">
        <f t="shared" si="3"/>
        <v>7612</v>
      </c>
    </row>
    <row r="20" spans="1:14" ht="12.75" x14ac:dyDescent="0.2">
      <c r="A20" s="33">
        <f t="shared" si="5"/>
        <v>45914</v>
      </c>
      <c r="B20" s="34">
        <f t="shared" si="4"/>
        <v>45914</v>
      </c>
      <c r="C20" s="22">
        <v>61</v>
      </c>
      <c r="D20" s="23">
        <v>304</v>
      </c>
      <c r="E20" s="23">
        <v>2038</v>
      </c>
      <c r="F20" s="35">
        <f t="shared" si="0"/>
        <v>2403</v>
      </c>
      <c r="G20" s="22">
        <v>59</v>
      </c>
      <c r="H20" s="23">
        <v>455</v>
      </c>
      <c r="I20" s="23">
        <v>3474</v>
      </c>
      <c r="J20" s="35">
        <f t="shared" si="1"/>
        <v>3988</v>
      </c>
      <c r="K20" s="24">
        <f t="shared" si="2"/>
        <v>120</v>
      </c>
      <c r="L20" s="25">
        <f t="shared" si="2"/>
        <v>759</v>
      </c>
      <c r="M20" s="25">
        <f t="shared" si="2"/>
        <v>5512</v>
      </c>
      <c r="N20" s="35">
        <f t="shared" si="3"/>
        <v>6391</v>
      </c>
    </row>
    <row r="21" spans="1:14" ht="12.75" x14ac:dyDescent="0.2">
      <c r="A21" s="30">
        <f t="shared" si="5"/>
        <v>45915</v>
      </c>
      <c r="B21" s="31">
        <f t="shared" si="4"/>
        <v>45915</v>
      </c>
      <c r="C21" s="18">
        <v>64</v>
      </c>
      <c r="D21" s="19">
        <v>1724</v>
      </c>
      <c r="E21" s="19">
        <v>1958</v>
      </c>
      <c r="F21" s="32">
        <f t="shared" si="0"/>
        <v>3746</v>
      </c>
      <c r="G21" s="18">
        <v>48</v>
      </c>
      <c r="H21" s="19">
        <v>2400</v>
      </c>
      <c r="I21" s="19">
        <v>2388</v>
      </c>
      <c r="J21" s="32">
        <f t="shared" si="1"/>
        <v>4836</v>
      </c>
      <c r="K21" s="20">
        <f t="shared" si="2"/>
        <v>112</v>
      </c>
      <c r="L21" s="21">
        <f t="shared" si="2"/>
        <v>4124</v>
      </c>
      <c r="M21" s="21">
        <f t="shared" si="2"/>
        <v>4346</v>
      </c>
      <c r="N21" s="32">
        <f t="shared" si="3"/>
        <v>8582</v>
      </c>
    </row>
    <row r="22" spans="1:14" ht="12.75" x14ac:dyDescent="0.2">
      <c r="A22" s="33">
        <f t="shared" si="5"/>
        <v>45916</v>
      </c>
      <c r="B22" s="34">
        <f t="shared" si="4"/>
        <v>45916</v>
      </c>
      <c r="C22" s="22">
        <v>44</v>
      </c>
      <c r="D22" s="23">
        <v>2367</v>
      </c>
      <c r="E22" s="23">
        <v>1667</v>
      </c>
      <c r="F22" s="35">
        <f t="shared" si="0"/>
        <v>4078</v>
      </c>
      <c r="G22" s="22">
        <v>35</v>
      </c>
      <c r="H22" s="23">
        <v>3004</v>
      </c>
      <c r="I22" s="23">
        <v>1822</v>
      </c>
      <c r="J22" s="35">
        <f t="shared" si="1"/>
        <v>4861</v>
      </c>
      <c r="K22" s="24">
        <f t="shared" si="2"/>
        <v>79</v>
      </c>
      <c r="L22" s="25">
        <f t="shared" si="2"/>
        <v>5371</v>
      </c>
      <c r="M22" s="25">
        <f t="shared" si="2"/>
        <v>3489</v>
      </c>
      <c r="N22" s="35">
        <f t="shared" si="3"/>
        <v>8939</v>
      </c>
    </row>
    <row r="23" spans="1:14" ht="12.75" x14ac:dyDescent="0.2">
      <c r="A23" s="30">
        <f t="shared" si="5"/>
        <v>45917</v>
      </c>
      <c r="B23" s="31">
        <f t="shared" si="4"/>
        <v>45917</v>
      </c>
      <c r="C23" s="18">
        <v>39</v>
      </c>
      <c r="D23" s="19">
        <v>2662</v>
      </c>
      <c r="E23" s="19">
        <v>1554</v>
      </c>
      <c r="F23" s="32">
        <f t="shared" si="0"/>
        <v>4255</v>
      </c>
      <c r="G23" s="18">
        <v>34</v>
      </c>
      <c r="H23" s="19">
        <v>3039</v>
      </c>
      <c r="I23" s="19">
        <v>1713</v>
      </c>
      <c r="J23" s="32">
        <f t="shared" si="1"/>
        <v>4786</v>
      </c>
      <c r="K23" s="20">
        <f t="shared" si="2"/>
        <v>73</v>
      </c>
      <c r="L23" s="21">
        <f t="shared" si="2"/>
        <v>5701</v>
      </c>
      <c r="M23" s="21">
        <f t="shared" si="2"/>
        <v>3267</v>
      </c>
      <c r="N23" s="32">
        <f t="shared" si="3"/>
        <v>9041</v>
      </c>
    </row>
    <row r="24" spans="1:14" ht="12.75" x14ac:dyDescent="0.2">
      <c r="A24" s="33">
        <f t="shared" si="5"/>
        <v>45918</v>
      </c>
      <c r="B24" s="34">
        <f t="shared" si="4"/>
        <v>45918</v>
      </c>
      <c r="C24" s="22">
        <v>37</v>
      </c>
      <c r="D24" s="23">
        <v>2001</v>
      </c>
      <c r="E24" s="23">
        <v>1501</v>
      </c>
      <c r="F24" s="35">
        <f t="shared" si="0"/>
        <v>3539</v>
      </c>
      <c r="G24" s="22">
        <v>46</v>
      </c>
      <c r="H24" s="23">
        <v>2257</v>
      </c>
      <c r="I24" s="23">
        <v>1613</v>
      </c>
      <c r="J24" s="35">
        <f t="shared" si="1"/>
        <v>3916</v>
      </c>
      <c r="K24" s="24">
        <f t="shared" si="2"/>
        <v>83</v>
      </c>
      <c r="L24" s="25">
        <f t="shared" si="2"/>
        <v>4258</v>
      </c>
      <c r="M24" s="25">
        <f t="shared" si="2"/>
        <v>3114</v>
      </c>
      <c r="N24" s="35">
        <f t="shared" si="3"/>
        <v>7455</v>
      </c>
    </row>
    <row r="25" spans="1:14" ht="12.75" x14ac:dyDescent="0.2">
      <c r="A25" s="30">
        <f t="shared" si="5"/>
        <v>45919</v>
      </c>
      <c r="B25" s="31">
        <f t="shared" si="4"/>
        <v>45919</v>
      </c>
      <c r="C25" s="18">
        <v>49</v>
      </c>
      <c r="D25" s="19">
        <v>2576</v>
      </c>
      <c r="E25" s="19">
        <v>1560</v>
      </c>
      <c r="F25" s="32">
        <f t="shared" si="0"/>
        <v>4185</v>
      </c>
      <c r="G25" s="18">
        <v>65</v>
      </c>
      <c r="H25" s="19">
        <v>2465</v>
      </c>
      <c r="I25" s="19">
        <v>1957</v>
      </c>
      <c r="J25" s="32">
        <f t="shared" si="1"/>
        <v>4487</v>
      </c>
      <c r="K25" s="20">
        <f t="shared" si="2"/>
        <v>114</v>
      </c>
      <c r="L25" s="21">
        <f t="shared" si="2"/>
        <v>5041</v>
      </c>
      <c r="M25" s="21">
        <f t="shared" si="2"/>
        <v>3517</v>
      </c>
      <c r="N25" s="32">
        <f t="shared" si="3"/>
        <v>8672</v>
      </c>
    </row>
    <row r="26" spans="1:14" ht="12.75" x14ac:dyDescent="0.2">
      <c r="A26" s="33">
        <f t="shared" si="5"/>
        <v>45920</v>
      </c>
      <c r="B26" s="34">
        <f t="shared" si="4"/>
        <v>45920</v>
      </c>
      <c r="C26" s="22">
        <v>71</v>
      </c>
      <c r="D26" s="23">
        <v>1674</v>
      </c>
      <c r="E26" s="23">
        <v>1652</v>
      </c>
      <c r="F26" s="35">
        <f t="shared" si="0"/>
        <v>3397</v>
      </c>
      <c r="G26" s="22">
        <v>72</v>
      </c>
      <c r="H26" s="23">
        <v>1532</v>
      </c>
      <c r="I26" s="23">
        <v>2086</v>
      </c>
      <c r="J26" s="35">
        <f t="shared" si="1"/>
        <v>3690</v>
      </c>
      <c r="K26" s="24">
        <f t="shared" si="2"/>
        <v>143</v>
      </c>
      <c r="L26" s="25">
        <f t="shared" si="2"/>
        <v>3206</v>
      </c>
      <c r="M26" s="25">
        <f t="shared" si="2"/>
        <v>3738</v>
      </c>
      <c r="N26" s="35">
        <f t="shared" si="3"/>
        <v>7087</v>
      </c>
    </row>
    <row r="27" spans="1:14" ht="12.75" x14ac:dyDescent="0.2">
      <c r="A27" s="30">
        <f t="shared" si="5"/>
        <v>45921</v>
      </c>
      <c r="B27" s="31">
        <f t="shared" si="4"/>
        <v>45921</v>
      </c>
      <c r="C27" s="18">
        <v>61</v>
      </c>
      <c r="D27" s="19">
        <v>312</v>
      </c>
      <c r="E27" s="19">
        <v>1965</v>
      </c>
      <c r="F27" s="32">
        <f t="shared" si="0"/>
        <v>2338</v>
      </c>
      <c r="G27" s="18">
        <v>55</v>
      </c>
      <c r="H27" s="19">
        <v>430</v>
      </c>
      <c r="I27" s="19">
        <v>2766</v>
      </c>
      <c r="J27" s="32">
        <f t="shared" si="1"/>
        <v>3251</v>
      </c>
      <c r="K27" s="20">
        <f t="shared" si="2"/>
        <v>116</v>
      </c>
      <c r="L27" s="21">
        <f t="shared" si="2"/>
        <v>742</v>
      </c>
      <c r="M27" s="21">
        <f t="shared" si="2"/>
        <v>4731</v>
      </c>
      <c r="N27" s="32">
        <f t="shared" si="3"/>
        <v>5589</v>
      </c>
    </row>
    <row r="28" spans="1:14" ht="12.75" x14ac:dyDescent="0.2">
      <c r="A28" s="33">
        <f t="shared" si="5"/>
        <v>45922</v>
      </c>
      <c r="B28" s="34">
        <f t="shared" si="4"/>
        <v>45922</v>
      </c>
      <c r="C28" s="22">
        <v>62</v>
      </c>
      <c r="D28" s="23">
        <v>1738</v>
      </c>
      <c r="E28" s="23">
        <v>1628</v>
      </c>
      <c r="F28" s="35">
        <f t="shared" si="0"/>
        <v>3428</v>
      </c>
      <c r="G28" s="22">
        <v>55</v>
      </c>
      <c r="H28" s="23">
        <v>2590</v>
      </c>
      <c r="I28" s="23">
        <v>2247</v>
      </c>
      <c r="J28" s="35">
        <f t="shared" si="1"/>
        <v>4892</v>
      </c>
      <c r="K28" s="24">
        <f t="shared" si="2"/>
        <v>117</v>
      </c>
      <c r="L28" s="25">
        <f t="shared" si="2"/>
        <v>4328</v>
      </c>
      <c r="M28" s="25">
        <f t="shared" si="2"/>
        <v>3875</v>
      </c>
      <c r="N28" s="35">
        <f t="shared" si="3"/>
        <v>8320</v>
      </c>
    </row>
    <row r="29" spans="1:14" ht="12.75" x14ac:dyDescent="0.2">
      <c r="A29" s="30">
        <f t="shared" si="5"/>
        <v>45923</v>
      </c>
      <c r="B29" s="31">
        <f t="shared" si="4"/>
        <v>45923</v>
      </c>
      <c r="C29" s="18">
        <v>53</v>
      </c>
      <c r="D29" s="19">
        <v>2418</v>
      </c>
      <c r="E29" s="19">
        <v>1371</v>
      </c>
      <c r="F29" s="32">
        <f t="shared" si="0"/>
        <v>3842</v>
      </c>
      <c r="G29" s="18">
        <v>47</v>
      </c>
      <c r="H29" s="19">
        <v>3036</v>
      </c>
      <c r="I29" s="19">
        <v>1699</v>
      </c>
      <c r="J29" s="32">
        <f t="shared" si="1"/>
        <v>4782</v>
      </c>
      <c r="K29" s="20">
        <f t="shared" si="2"/>
        <v>100</v>
      </c>
      <c r="L29" s="21">
        <f t="shared" si="2"/>
        <v>5454</v>
      </c>
      <c r="M29" s="21">
        <f t="shared" si="2"/>
        <v>3070</v>
      </c>
      <c r="N29" s="32">
        <f t="shared" si="3"/>
        <v>8624</v>
      </c>
    </row>
    <row r="30" spans="1:14" ht="12.75" x14ac:dyDescent="0.2">
      <c r="A30" s="33">
        <f t="shared" si="5"/>
        <v>45924</v>
      </c>
      <c r="B30" s="34">
        <f t="shared" si="4"/>
        <v>45924</v>
      </c>
      <c r="C30" s="22">
        <v>43</v>
      </c>
      <c r="D30" s="23">
        <v>2709</v>
      </c>
      <c r="E30" s="23">
        <v>1535</v>
      </c>
      <c r="F30" s="35">
        <f t="shared" si="0"/>
        <v>4287</v>
      </c>
      <c r="G30" s="22">
        <v>44</v>
      </c>
      <c r="H30" s="23">
        <v>2820</v>
      </c>
      <c r="I30" s="23">
        <v>1723</v>
      </c>
      <c r="J30" s="35">
        <f t="shared" si="1"/>
        <v>4587</v>
      </c>
      <c r="K30" s="24">
        <f t="shared" si="2"/>
        <v>87</v>
      </c>
      <c r="L30" s="25">
        <f t="shared" si="2"/>
        <v>5529</v>
      </c>
      <c r="M30" s="25">
        <f t="shared" si="2"/>
        <v>3258</v>
      </c>
      <c r="N30" s="35">
        <f t="shared" si="3"/>
        <v>8874</v>
      </c>
    </row>
    <row r="31" spans="1:14" ht="12.75" x14ac:dyDescent="0.2">
      <c r="A31" s="30">
        <f t="shared" si="5"/>
        <v>45925</v>
      </c>
      <c r="B31" s="31">
        <f t="shared" si="4"/>
        <v>45925</v>
      </c>
      <c r="C31" s="18">
        <v>42</v>
      </c>
      <c r="D31" s="19">
        <v>2538</v>
      </c>
      <c r="E31" s="19">
        <v>1641</v>
      </c>
      <c r="F31" s="32">
        <f t="shared" si="0"/>
        <v>4221</v>
      </c>
      <c r="G31" s="18">
        <v>49</v>
      </c>
      <c r="H31" s="19">
        <v>2605</v>
      </c>
      <c r="I31" s="19">
        <v>1846</v>
      </c>
      <c r="J31" s="32">
        <f t="shared" si="1"/>
        <v>4500</v>
      </c>
      <c r="K31" s="20">
        <f t="shared" si="2"/>
        <v>91</v>
      </c>
      <c r="L31" s="21">
        <f t="shared" si="2"/>
        <v>5143</v>
      </c>
      <c r="M31" s="21">
        <f t="shared" si="2"/>
        <v>3487</v>
      </c>
      <c r="N31" s="32">
        <f t="shared" si="3"/>
        <v>8721</v>
      </c>
    </row>
    <row r="32" spans="1:14" ht="12.75" x14ac:dyDescent="0.2">
      <c r="A32" s="33">
        <f t="shared" si="5"/>
        <v>45926</v>
      </c>
      <c r="B32" s="34">
        <f t="shared" si="4"/>
        <v>45926</v>
      </c>
      <c r="C32" s="22">
        <v>60</v>
      </c>
      <c r="D32" s="23">
        <v>2322</v>
      </c>
      <c r="E32" s="23">
        <v>2200</v>
      </c>
      <c r="F32" s="35">
        <f t="shared" si="0"/>
        <v>4582</v>
      </c>
      <c r="G32" s="22">
        <v>53</v>
      </c>
      <c r="H32" s="23">
        <v>2296</v>
      </c>
      <c r="I32" s="23">
        <v>2122</v>
      </c>
      <c r="J32" s="35">
        <f t="shared" si="1"/>
        <v>4471</v>
      </c>
      <c r="K32" s="24">
        <f t="shared" si="2"/>
        <v>113</v>
      </c>
      <c r="L32" s="25">
        <f t="shared" si="2"/>
        <v>4618</v>
      </c>
      <c r="M32" s="25">
        <f t="shared" si="2"/>
        <v>4322</v>
      </c>
      <c r="N32" s="35">
        <f t="shared" si="3"/>
        <v>9053</v>
      </c>
    </row>
    <row r="33" spans="1:18" ht="12.75" x14ac:dyDescent="0.2">
      <c r="A33" s="30">
        <f t="shared" si="5"/>
        <v>45927</v>
      </c>
      <c r="B33" s="31">
        <f t="shared" si="4"/>
        <v>45927</v>
      </c>
      <c r="C33" s="18">
        <v>64</v>
      </c>
      <c r="D33" s="19">
        <v>1460</v>
      </c>
      <c r="E33" s="19">
        <v>1667</v>
      </c>
      <c r="F33" s="32">
        <f t="shared" si="0"/>
        <v>3191</v>
      </c>
      <c r="G33" s="18">
        <v>74</v>
      </c>
      <c r="H33" s="19">
        <v>1545</v>
      </c>
      <c r="I33" s="19">
        <v>1983</v>
      </c>
      <c r="J33" s="32">
        <f t="shared" si="1"/>
        <v>3602</v>
      </c>
      <c r="K33" s="20">
        <f t="shared" si="2"/>
        <v>138</v>
      </c>
      <c r="L33" s="21">
        <f t="shared" si="2"/>
        <v>3005</v>
      </c>
      <c r="M33" s="21">
        <f t="shared" si="2"/>
        <v>3650</v>
      </c>
      <c r="N33" s="32">
        <f t="shared" si="3"/>
        <v>6793</v>
      </c>
    </row>
    <row r="34" spans="1:18" ht="12.75" x14ac:dyDescent="0.2">
      <c r="A34" s="33">
        <f t="shared" si="5"/>
        <v>45928</v>
      </c>
      <c r="B34" s="34">
        <f t="shared" si="4"/>
        <v>45928</v>
      </c>
      <c r="C34" s="22">
        <v>58</v>
      </c>
      <c r="D34" s="23">
        <v>290</v>
      </c>
      <c r="E34" s="23">
        <v>1697</v>
      </c>
      <c r="F34" s="35">
        <f t="shared" si="0"/>
        <v>2045</v>
      </c>
      <c r="G34" s="22">
        <v>56</v>
      </c>
      <c r="H34" s="23">
        <v>445</v>
      </c>
      <c r="I34" s="23">
        <v>2766</v>
      </c>
      <c r="J34" s="35">
        <f t="shared" si="1"/>
        <v>3267</v>
      </c>
      <c r="K34" s="24">
        <f t="shared" si="2"/>
        <v>114</v>
      </c>
      <c r="L34" s="25">
        <f t="shared" si="2"/>
        <v>735</v>
      </c>
      <c r="M34" s="25">
        <f t="shared" si="2"/>
        <v>4463</v>
      </c>
      <c r="N34" s="35">
        <f t="shared" si="3"/>
        <v>5312</v>
      </c>
    </row>
    <row r="35" spans="1:18" ht="12.75" x14ac:dyDescent="0.2">
      <c r="A35" s="30">
        <f t="shared" si="5"/>
        <v>45929</v>
      </c>
      <c r="B35" s="31">
        <f t="shared" si="4"/>
        <v>45929</v>
      </c>
      <c r="C35" s="18">
        <v>57</v>
      </c>
      <c r="D35" s="19">
        <v>1726</v>
      </c>
      <c r="E35" s="19">
        <v>1386</v>
      </c>
      <c r="F35" s="32">
        <f t="shared" si="0"/>
        <v>3169</v>
      </c>
      <c r="G35" s="18">
        <v>51</v>
      </c>
      <c r="H35" s="19">
        <v>2669</v>
      </c>
      <c r="I35" s="19">
        <v>2044</v>
      </c>
      <c r="J35" s="32">
        <f t="shared" si="1"/>
        <v>4764</v>
      </c>
      <c r="K35" s="20">
        <f t="shared" si="2"/>
        <v>108</v>
      </c>
      <c r="L35" s="21">
        <f t="shared" si="2"/>
        <v>4395</v>
      </c>
      <c r="M35" s="21">
        <f t="shared" si="2"/>
        <v>3430</v>
      </c>
      <c r="N35" s="32">
        <f t="shared" si="3"/>
        <v>7933</v>
      </c>
    </row>
    <row r="36" spans="1:18" ht="12.75" x14ac:dyDescent="0.2">
      <c r="A36" s="33">
        <f t="shared" si="5"/>
        <v>45930</v>
      </c>
      <c r="B36" s="34">
        <f t="shared" si="4"/>
        <v>45930</v>
      </c>
      <c r="C36" s="22">
        <v>52</v>
      </c>
      <c r="D36" s="23">
        <v>2518</v>
      </c>
      <c r="E36" s="23">
        <v>1263</v>
      </c>
      <c r="F36" s="35">
        <f t="shared" si="0"/>
        <v>3833</v>
      </c>
      <c r="G36" s="22">
        <v>47</v>
      </c>
      <c r="H36" s="23">
        <v>3023</v>
      </c>
      <c r="I36" s="23">
        <v>1535</v>
      </c>
      <c r="J36" s="35">
        <f t="shared" si="1"/>
        <v>4605</v>
      </c>
      <c r="K36" s="24">
        <f t="shared" si="2"/>
        <v>99</v>
      </c>
      <c r="L36" s="25">
        <f t="shared" si="2"/>
        <v>5541</v>
      </c>
      <c r="M36" s="25">
        <f t="shared" si="2"/>
        <v>2798</v>
      </c>
      <c r="N36" s="35">
        <f t="shared" si="3"/>
        <v>8438</v>
      </c>
    </row>
    <row r="37" spans="1:18" s="13" customFormat="1" ht="12.75" x14ac:dyDescent="0.2">
      <c r="A37" s="94" t="s">
        <v>62</v>
      </c>
      <c r="B37" s="95"/>
      <c r="C37" s="64">
        <f t="shared" ref="C37:N37" si="6">SUM(C7:C36)</f>
        <v>1510</v>
      </c>
      <c r="D37" s="64">
        <f t="shared" si="6"/>
        <v>56990</v>
      </c>
      <c r="E37" s="64">
        <f t="shared" si="6"/>
        <v>56904</v>
      </c>
      <c r="F37" s="64">
        <f t="shared" si="6"/>
        <v>115404</v>
      </c>
      <c r="G37" s="64">
        <f t="shared" si="6"/>
        <v>1479</v>
      </c>
      <c r="H37" s="64">
        <f t="shared" si="6"/>
        <v>65894</v>
      </c>
      <c r="I37" s="64">
        <f t="shared" si="6"/>
        <v>65146</v>
      </c>
      <c r="J37" s="64">
        <f t="shared" si="6"/>
        <v>132519</v>
      </c>
      <c r="K37" s="64">
        <f t="shared" si="6"/>
        <v>2989</v>
      </c>
      <c r="L37" s="64">
        <f t="shared" si="6"/>
        <v>122884</v>
      </c>
      <c r="M37" s="64">
        <f t="shared" si="6"/>
        <v>122050</v>
      </c>
      <c r="N37" s="65">
        <f t="shared" si="6"/>
        <v>247923</v>
      </c>
      <c r="O37" s="12"/>
      <c r="P37" s="12"/>
      <c r="Q37" s="12"/>
      <c r="R37" s="12"/>
    </row>
    <row r="38" spans="1:18" s="13" customFormat="1" ht="12.75" x14ac:dyDescent="0.2">
      <c r="A38" s="86" t="s">
        <v>10</v>
      </c>
      <c r="B38" s="87"/>
      <c r="C38" s="66">
        <f t="shared" ref="C38:N38" si="7">IF(COUNT(C7:C36)=0," ",C37/COUNT(C7:C36))</f>
        <v>50.333333333333336</v>
      </c>
      <c r="D38" s="66">
        <f t="shared" si="7"/>
        <v>1899.6666666666667</v>
      </c>
      <c r="E38" s="66">
        <f t="shared" si="7"/>
        <v>1896.8</v>
      </c>
      <c r="F38" s="66">
        <f t="shared" si="7"/>
        <v>3846.8</v>
      </c>
      <c r="G38" s="66">
        <f t="shared" si="7"/>
        <v>49.3</v>
      </c>
      <c r="H38" s="66">
        <f t="shared" si="7"/>
        <v>2196.4666666666667</v>
      </c>
      <c r="I38" s="66">
        <f t="shared" si="7"/>
        <v>2171.5333333333333</v>
      </c>
      <c r="J38" s="66">
        <f t="shared" si="7"/>
        <v>4417.3</v>
      </c>
      <c r="K38" s="66">
        <f t="shared" si="7"/>
        <v>99.63333333333334</v>
      </c>
      <c r="L38" s="66">
        <f t="shared" si="7"/>
        <v>4096.1333333333332</v>
      </c>
      <c r="M38" s="66">
        <f t="shared" si="7"/>
        <v>4068.3333333333335</v>
      </c>
      <c r="N38" s="67">
        <f t="shared" si="7"/>
        <v>8264.1</v>
      </c>
      <c r="O38" s="12"/>
      <c r="P38" s="12"/>
      <c r="Q38" s="12"/>
      <c r="R38" s="12"/>
    </row>
    <row r="39" spans="1:18" ht="15.75" customHeight="1" x14ac:dyDescent="0.2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mergeCells count="10">
    <mergeCell ref="A6:B6"/>
    <mergeCell ref="A37:B37"/>
    <mergeCell ref="A38:B38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oglio19">
    <pageSetUpPr fitToPage="1"/>
  </sheetPr>
  <dimension ref="A1:R47"/>
  <sheetViews>
    <sheetView showGridLines="0" zoomScaleNormal="100" workbookViewId="0">
      <selection activeCell="P29" sqref="P29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31 octobre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Sept!A36+1</f>
        <v>45931</v>
      </c>
      <c r="B7" s="31">
        <f>A7</f>
        <v>45931</v>
      </c>
      <c r="C7" s="18"/>
      <c r="D7" s="19"/>
      <c r="E7" s="19"/>
      <c r="F7" s="32">
        <f t="shared" ref="F7:F37" si="0">IF($A7=" "," ",SUM(C7:E7))</f>
        <v>0</v>
      </c>
      <c r="G7" s="18"/>
      <c r="H7" s="19"/>
      <c r="I7" s="19"/>
      <c r="J7" s="32">
        <f t="shared" ref="J7:J37" si="1">IF($A7=" "," ",SUM(G7:I7))</f>
        <v>0</v>
      </c>
      <c r="K7" s="20">
        <f t="shared" ref="K7:M37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7" si="3">IF($A7=" "," ",SUM(K7:M7))</f>
        <v>0</v>
      </c>
      <c r="Q7" s="4"/>
    </row>
    <row r="8" spans="1:18" ht="12.75" x14ac:dyDescent="0.2">
      <c r="A8" s="33">
        <f>A7+1</f>
        <v>45932</v>
      </c>
      <c r="B8" s="34">
        <f t="shared" ref="B8:B37" si="4">A8</f>
        <v>45932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2.75" x14ac:dyDescent="0.2">
      <c r="A9" s="30">
        <f t="shared" ref="A9:A37" si="5">A8+1</f>
        <v>45933</v>
      </c>
      <c r="B9" s="31">
        <f t="shared" si="4"/>
        <v>45933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2.75" x14ac:dyDescent="0.2">
      <c r="A10" s="33">
        <f t="shared" si="5"/>
        <v>45934</v>
      </c>
      <c r="B10" s="34">
        <f t="shared" si="4"/>
        <v>45934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2.75" x14ac:dyDescent="0.2">
      <c r="A11" s="30">
        <f t="shared" si="5"/>
        <v>45935</v>
      </c>
      <c r="B11" s="31">
        <f t="shared" si="4"/>
        <v>45935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2.75" x14ac:dyDescent="0.2">
      <c r="A12" s="33">
        <f t="shared" si="5"/>
        <v>45936</v>
      </c>
      <c r="B12" s="34">
        <f t="shared" si="4"/>
        <v>45936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2.75" x14ac:dyDescent="0.2">
      <c r="A13" s="30">
        <f t="shared" si="5"/>
        <v>45937</v>
      </c>
      <c r="B13" s="31">
        <f t="shared" si="4"/>
        <v>45937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2.75" x14ac:dyDescent="0.2">
      <c r="A14" s="33">
        <f t="shared" si="5"/>
        <v>45938</v>
      </c>
      <c r="B14" s="34">
        <f t="shared" si="4"/>
        <v>45938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2.75" x14ac:dyDescent="0.2">
      <c r="A15" s="30">
        <f t="shared" si="5"/>
        <v>45939</v>
      </c>
      <c r="B15" s="31">
        <f t="shared" si="4"/>
        <v>45939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2.75" x14ac:dyDescent="0.2">
      <c r="A16" s="33">
        <f t="shared" si="5"/>
        <v>45940</v>
      </c>
      <c r="B16" s="34">
        <f t="shared" si="4"/>
        <v>45940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2.75" x14ac:dyDescent="0.2">
      <c r="A17" s="30">
        <f t="shared" si="5"/>
        <v>45941</v>
      </c>
      <c r="B17" s="31">
        <f t="shared" si="4"/>
        <v>45941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2.75" x14ac:dyDescent="0.2">
      <c r="A18" s="33">
        <f t="shared" si="5"/>
        <v>45942</v>
      </c>
      <c r="B18" s="34">
        <f t="shared" si="4"/>
        <v>45942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2.75" x14ac:dyDescent="0.2">
      <c r="A19" s="30">
        <f t="shared" si="5"/>
        <v>45943</v>
      </c>
      <c r="B19" s="31">
        <f t="shared" si="4"/>
        <v>45943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2.75" x14ac:dyDescent="0.2">
      <c r="A20" s="33">
        <f t="shared" si="5"/>
        <v>45944</v>
      </c>
      <c r="B20" s="34">
        <f t="shared" si="4"/>
        <v>45944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2.75" x14ac:dyDescent="0.2">
      <c r="A21" s="30">
        <f t="shared" si="5"/>
        <v>45945</v>
      </c>
      <c r="B21" s="31">
        <f t="shared" si="4"/>
        <v>45945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2.75" x14ac:dyDescent="0.2">
      <c r="A22" s="33">
        <f t="shared" si="5"/>
        <v>45946</v>
      </c>
      <c r="B22" s="34">
        <f t="shared" si="4"/>
        <v>45946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2.75" x14ac:dyDescent="0.2">
      <c r="A23" s="30">
        <f t="shared" si="5"/>
        <v>45947</v>
      </c>
      <c r="B23" s="31">
        <f t="shared" si="4"/>
        <v>45947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2.75" x14ac:dyDescent="0.2">
      <c r="A24" s="33">
        <f t="shared" si="5"/>
        <v>45948</v>
      </c>
      <c r="B24" s="34">
        <f t="shared" si="4"/>
        <v>45948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2.75" x14ac:dyDescent="0.2">
      <c r="A25" s="30">
        <f t="shared" si="5"/>
        <v>45949</v>
      </c>
      <c r="B25" s="31">
        <f t="shared" si="4"/>
        <v>45949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2.75" x14ac:dyDescent="0.2">
      <c r="A26" s="33">
        <f t="shared" si="5"/>
        <v>45950</v>
      </c>
      <c r="B26" s="34">
        <f t="shared" si="4"/>
        <v>45950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2.75" x14ac:dyDescent="0.2">
      <c r="A27" s="30">
        <f t="shared" si="5"/>
        <v>45951</v>
      </c>
      <c r="B27" s="31">
        <f t="shared" si="4"/>
        <v>45951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2.75" x14ac:dyDescent="0.2">
      <c r="A28" s="33">
        <f t="shared" si="5"/>
        <v>45952</v>
      </c>
      <c r="B28" s="34">
        <f t="shared" si="4"/>
        <v>45952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2.75" x14ac:dyDescent="0.2">
      <c r="A29" s="30">
        <f t="shared" si="5"/>
        <v>45953</v>
      </c>
      <c r="B29" s="31">
        <f t="shared" si="4"/>
        <v>45953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2.75" x14ac:dyDescent="0.2">
      <c r="A30" s="33">
        <f t="shared" si="5"/>
        <v>45954</v>
      </c>
      <c r="B30" s="34">
        <f t="shared" si="4"/>
        <v>45954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2.75" x14ac:dyDescent="0.2">
      <c r="A31" s="30">
        <f t="shared" si="5"/>
        <v>45955</v>
      </c>
      <c r="B31" s="31">
        <f t="shared" si="4"/>
        <v>45955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2.75" x14ac:dyDescent="0.2">
      <c r="A32" s="33">
        <f t="shared" si="5"/>
        <v>45956</v>
      </c>
      <c r="B32" s="34">
        <f t="shared" si="4"/>
        <v>45956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2.75" x14ac:dyDescent="0.2">
      <c r="A33" s="30">
        <f t="shared" si="5"/>
        <v>45957</v>
      </c>
      <c r="B33" s="31">
        <f t="shared" si="4"/>
        <v>45957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2.75" x14ac:dyDescent="0.2">
      <c r="A34" s="33">
        <f t="shared" si="5"/>
        <v>45958</v>
      </c>
      <c r="B34" s="34">
        <f t="shared" si="4"/>
        <v>45958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2.75" x14ac:dyDescent="0.2">
      <c r="A35" s="30">
        <f t="shared" si="5"/>
        <v>45959</v>
      </c>
      <c r="B35" s="31">
        <f t="shared" si="4"/>
        <v>45959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2.75" x14ac:dyDescent="0.2">
      <c r="A36" s="33">
        <f t="shared" si="5"/>
        <v>45960</v>
      </c>
      <c r="B36" s="34">
        <f t="shared" si="4"/>
        <v>45960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ht="12.75" x14ac:dyDescent="0.2">
      <c r="A37" s="30">
        <f t="shared" si="5"/>
        <v>45961</v>
      </c>
      <c r="B37" s="31">
        <f t="shared" si="4"/>
        <v>45961</v>
      </c>
      <c r="C37" s="18"/>
      <c r="D37" s="19"/>
      <c r="E37" s="19"/>
      <c r="F37" s="32">
        <f t="shared" si="0"/>
        <v>0</v>
      </c>
      <c r="G37" s="18"/>
      <c r="H37" s="19"/>
      <c r="I37" s="19"/>
      <c r="J37" s="32">
        <f t="shared" si="1"/>
        <v>0</v>
      </c>
      <c r="K37" s="20">
        <f t="shared" si="2"/>
        <v>0</v>
      </c>
      <c r="L37" s="21">
        <f t="shared" si="2"/>
        <v>0</v>
      </c>
      <c r="M37" s="21">
        <f t="shared" si="2"/>
        <v>0</v>
      </c>
      <c r="N37" s="32">
        <f t="shared" si="3"/>
        <v>0</v>
      </c>
    </row>
    <row r="38" spans="1:18" s="13" customFormat="1" ht="12.75" x14ac:dyDescent="0.2">
      <c r="A38" s="94" t="s">
        <v>62</v>
      </c>
      <c r="B38" s="95"/>
      <c r="C38" s="64">
        <f t="shared" ref="C38:N38" si="6">SUM(C7:C37)</f>
        <v>0</v>
      </c>
      <c r="D38" s="64">
        <f t="shared" si="6"/>
        <v>0</v>
      </c>
      <c r="E38" s="64">
        <f t="shared" si="6"/>
        <v>0</v>
      </c>
      <c r="F38" s="64">
        <f t="shared" si="6"/>
        <v>0</v>
      </c>
      <c r="G38" s="64">
        <f t="shared" si="6"/>
        <v>0</v>
      </c>
      <c r="H38" s="64">
        <f t="shared" si="6"/>
        <v>0</v>
      </c>
      <c r="I38" s="64">
        <f t="shared" si="6"/>
        <v>0</v>
      </c>
      <c r="J38" s="64">
        <f t="shared" si="6"/>
        <v>0</v>
      </c>
      <c r="K38" s="64">
        <f t="shared" si="6"/>
        <v>0</v>
      </c>
      <c r="L38" s="64">
        <f t="shared" si="6"/>
        <v>0</v>
      </c>
      <c r="M38" s="64">
        <f t="shared" si="6"/>
        <v>0</v>
      </c>
      <c r="N38" s="65">
        <f t="shared" si="6"/>
        <v>0</v>
      </c>
      <c r="O38" s="12"/>
      <c r="P38" s="12"/>
      <c r="Q38" s="12"/>
      <c r="R38" s="12"/>
    </row>
    <row r="39" spans="1:18" s="13" customFormat="1" ht="12.75" x14ac:dyDescent="0.2">
      <c r="A39" s="86" t="s">
        <v>10</v>
      </c>
      <c r="B39" s="87"/>
      <c r="C39" s="66" t="str">
        <f t="shared" ref="C39:N39" si="7">IF(COUNT(C7:C37)=0," ",C38/COUNT(C7:C37))</f>
        <v xml:space="preserve"> </v>
      </c>
      <c r="D39" s="66" t="str">
        <f t="shared" si="7"/>
        <v xml:space="preserve"> </v>
      </c>
      <c r="E39" s="66" t="str">
        <f t="shared" si="7"/>
        <v xml:space="preserve"> </v>
      </c>
      <c r="F39" s="66">
        <f t="shared" si="7"/>
        <v>0</v>
      </c>
      <c r="G39" s="66" t="str">
        <f t="shared" si="7"/>
        <v xml:space="preserve"> </v>
      </c>
      <c r="H39" s="66" t="str">
        <f t="shared" si="7"/>
        <v xml:space="preserve"> </v>
      </c>
      <c r="I39" s="66" t="str">
        <f t="shared" si="7"/>
        <v xml:space="preserve"> </v>
      </c>
      <c r="J39" s="66">
        <f t="shared" si="7"/>
        <v>0</v>
      </c>
      <c r="K39" s="66">
        <f t="shared" si="7"/>
        <v>0</v>
      </c>
      <c r="L39" s="66">
        <f t="shared" si="7"/>
        <v>0</v>
      </c>
      <c r="M39" s="66">
        <f t="shared" si="7"/>
        <v>0</v>
      </c>
      <c r="N39" s="67">
        <f t="shared" si="7"/>
        <v>0</v>
      </c>
      <c r="O39" s="12"/>
      <c r="P39" s="12"/>
      <c r="Q39" s="12"/>
      <c r="R39" s="12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oglio23">
    <pageSetUpPr fitToPage="1"/>
  </sheetPr>
  <dimension ref="A1:AB46"/>
  <sheetViews>
    <sheetView showGridLines="0" zoomScaleNormal="100" workbookViewId="0">
      <selection activeCell="T23" sqref="T23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2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2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28" ht="15.75" customHeight="1" x14ac:dyDescent="0.2">
      <c r="A3" s="81" t="str">
        <f>"Du 1er au "&amp;DAY(EOMONTH(A7,0))&amp;" "&amp;TEXT(A7,"mmmm")&amp;" "&amp;YEAR(A7)</f>
        <v>Du 1er au 30 novembre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2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2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  <c r="P5" s="96"/>
      <c r="Q5" s="96"/>
      <c r="R5" s="96"/>
      <c r="S5" s="96"/>
      <c r="T5" s="96"/>
      <c r="U5" s="96"/>
      <c r="V5" s="96"/>
      <c r="W5" s="96"/>
      <c r="X5" s="77"/>
      <c r="Y5" s="77"/>
      <c r="Z5" s="77"/>
      <c r="AA5" s="77"/>
      <c r="AB5"/>
    </row>
    <row r="6" spans="1:2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</row>
    <row r="7" spans="1:28" ht="12.75" x14ac:dyDescent="0.2">
      <c r="A7" s="30">
        <f>Oct!A37+1</f>
        <v>45962</v>
      </c>
      <c r="B7" s="31">
        <f>A7</f>
        <v>45962</v>
      </c>
      <c r="C7" s="18"/>
      <c r="D7" s="19"/>
      <c r="E7" s="19"/>
      <c r="F7" s="32">
        <f t="shared" ref="F7:F36" si="0">IF($A7=" "," ",SUM(C7:E7))</f>
        <v>0</v>
      </c>
      <c r="G7" s="18"/>
      <c r="H7" s="19"/>
      <c r="I7" s="19"/>
      <c r="J7" s="32">
        <f t="shared" ref="J7:J36" si="1">IF($A7=" "," ",SUM(G7:I7))</f>
        <v>0</v>
      </c>
      <c r="K7" s="20">
        <f t="shared" ref="K7:M36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6" si="3">IF($A7=" "," ",SUM(K7:M7))</f>
        <v>0</v>
      </c>
      <c r="P7" s="78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</row>
    <row r="8" spans="1:28" ht="12.75" x14ac:dyDescent="0.2">
      <c r="A8" s="33">
        <f>A7+1</f>
        <v>45963</v>
      </c>
      <c r="B8" s="34">
        <f t="shared" ref="B8:B36" si="4">A8</f>
        <v>45963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P8" s="78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</row>
    <row r="9" spans="1:28" ht="12.75" x14ac:dyDescent="0.2">
      <c r="A9" s="30">
        <f t="shared" ref="A9:A36" si="5">A8+1</f>
        <v>45964</v>
      </c>
      <c r="B9" s="31">
        <f t="shared" si="4"/>
        <v>45964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  <c r="P9" s="78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</row>
    <row r="10" spans="1:28" ht="12.75" x14ac:dyDescent="0.2">
      <c r="A10" s="33">
        <f t="shared" si="5"/>
        <v>45965</v>
      </c>
      <c r="B10" s="34">
        <f t="shared" si="4"/>
        <v>45965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  <c r="P10" s="78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</row>
    <row r="11" spans="1:28" ht="12.75" x14ac:dyDescent="0.2">
      <c r="A11" s="30">
        <f t="shared" si="5"/>
        <v>45966</v>
      </c>
      <c r="B11" s="31">
        <f t="shared" si="4"/>
        <v>45966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  <c r="P11" s="78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</row>
    <row r="12" spans="1:28" ht="12.75" x14ac:dyDescent="0.2">
      <c r="A12" s="33">
        <f t="shared" si="5"/>
        <v>45967</v>
      </c>
      <c r="B12" s="34">
        <f t="shared" si="4"/>
        <v>45967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  <c r="P12" s="78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</row>
    <row r="13" spans="1:28" ht="12.75" x14ac:dyDescent="0.2">
      <c r="A13" s="30">
        <f t="shared" si="5"/>
        <v>45968</v>
      </c>
      <c r="B13" s="31">
        <f t="shared" si="4"/>
        <v>45968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  <c r="P13" s="78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</row>
    <row r="14" spans="1:28" ht="12.75" x14ac:dyDescent="0.2">
      <c r="A14" s="33">
        <f t="shared" si="5"/>
        <v>45969</v>
      </c>
      <c r="B14" s="34">
        <f t="shared" si="4"/>
        <v>45969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  <c r="P14" s="78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</row>
    <row r="15" spans="1:28" ht="12.75" x14ac:dyDescent="0.2">
      <c r="A15" s="30">
        <f t="shared" si="5"/>
        <v>45970</v>
      </c>
      <c r="B15" s="31">
        <f t="shared" si="4"/>
        <v>45970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  <c r="P15" s="78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</row>
    <row r="16" spans="1:28" ht="12.75" x14ac:dyDescent="0.2">
      <c r="A16" s="33">
        <f t="shared" si="5"/>
        <v>45971</v>
      </c>
      <c r="B16" s="34">
        <f t="shared" si="4"/>
        <v>45971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  <c r="P16" s="78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</row>
    <row r="17" spans="1:28" ht="12.75" x14ac:dyDescent="0.2">
      <c r="A17" s="30">
        <f t="shared" si="5"/>
        <v>45972</v>
      </c>
      <c r="B17" s="31">
        <f t="shared" si="4"/>
        <v>45972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  <c r="P17" s="78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</row>
    <row r="18" spans="1:28" ht="12.75" x14ac:dyDescent="0.2">
      <c r="A18" s="33">
        <f t="shared" si="5"/>
        <v>45973</v>
      </c>
      <c r="B18" s="34">
        <f t="shared" si="4"/>
        <v>45973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  <c r="P18" s="78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</row>
    <row r="19" spans="1:28" ht="12.75" x14ac:dyDescent="0.2">
      <c r="A19" s="30">
        <f t="shared" si="5"/>
        <v>45974</v>
      </c>
      <c r="B19" s="31">
        <f t="shared" si="4"/>
        <v>45974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  <c r="P19" s="78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</row>
    <row r="20" spans="1:28" ht="12.75" x14ac:dyDescent="0.2">
      <c r="A20" s="33">
        <f t="shared" si="5"/>
        <v>45975</v>
      </c>
      <c r="B20" s="34">
        <f t="shared" si="4"/>
        <v>45975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  <c r="P20" s="78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</row>
    <row r="21" spans="1:28" ht="12.75" x14ac:dyDescent="0.2">
      <c r="A21" s="30">
        <f t="shared" si="5"/>
        <v>45976</v>
      </c>
      <c r="B21" s="31">
        <f t="shared" si="4"/>
        <v>45976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  <c r="P21" s="78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</row>
    <row r="22" spans="1:28" ht="12.75" x14ac:dyDescent="0.2">
      <c r="A22" s="33">
        <f t="shared" si="5"/>
        <v>45977</v>
      </c>
      <c r="B22" s="34">
        <f t="shared" si="4"/>
        <v>45977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  <c r="P22" s="78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</row>
    <row r="23" spans="1:28" ht="12.75" x14ac:dyDescent="0.2">
      <c r="A23" s="30">
        <f t="shared" si="5"/>
        <v>45978</v>
      </c>
      <c r="B23" s="31">
        <f t="shared" si="4"/>
        <v>45978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  <c r="P23" s="78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</row>
    <row r="24" spans="1:28" ht="12.75" x14ac:dyDescent="0.2">
      <c r="A24" s="33">
        <f t="shared" si="5"/>
        <v>45979</v>
      </c>
      <c r="B24" s="34">
        <f t="shared" si="4"/>
        <v>45979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  <c r="P24" s="78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</row>
    <row r="25" spans="1:28" ht="12.75" x14ac:dyDescent="0.2">
      <c r="A25" s="30">
        <f t="shared" si="5"/>
        <v>45980</v>
      </c>
      <c r="B25" s="31">
        <f t="shared" si="4"/>
        <v>45980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  <c r="P25" s="78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</row>
    <row r="26" spans="1:28" ht="12.75" x14ac:dyDescent="0.2">
      <c r="A26" s="33">
        <f t="shared" si="5"/>
        <v>45981</v>
      </c>
      <c r="B26" s="34">
        <f t="shared" si="4"/>
        <v>45981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  <c r="P26" s="78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</row>
    <row r="27" spans="1:28" ht="12.75" x14ac:dyDescent="0.2">
      <c r="A27" s="30">
        <f t="shared" si="5"/>
        <v>45982</v>
      </c>
      <c r="B27" s="31">
        <f t="shared" si="4"/>
        <v>45982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  <c r="P27" s="78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</row>
    <row r="28" spans="1:28" ht="12.75" x14ac:dyDescent="0.2">
      <c r="A28" s="33">
        <f t="shared" si="5"/>
        <v>45983</v>
      </c>
      <c r="B28" s="34">
        <f t="shared" si="4"/>
        <v>45983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  <c r="P28" s="78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</row>
    <row r="29" spans="1:28" ht="12.75" x14ac:dyDescent="0.2">
      <c r="A29" s="30">
        <f t="shared" si="5"/>
        <v>45984</v>
      </c>
      <c r="B29" s="31">
        <f t="shared" si="4"/>
        <v>45984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  <c r="P29" s="78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</row>
    <row r="30" spans="1:28" ht="12.75" x14ac:dyDescent="0.2">
      <c r="A30" s="33">
        <f t="shared" si="5"/>
        <v>45985</v>
      </c>
      <c r="B30" s="34">
        <f t="shared" si="4"/>
        <v>45985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  <c r="P30" s="78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</row>
    <row r="31" spans="1:28" ht="12.75" x14ac:dyDescent="0.2">
      <c r="A31" s="30">
        <f t="shared" si="5"/>
        <v>45986</v>
      </c>
      <c r="B31" s="31">
        <f t="shared" si="4"/>
        <v>45986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  <c r="P31" s="78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</row>
    <row r="32" spans="1:28" ht="12.75" x14ac:dyDescent="0.2">
      <c r="A32" s="33">
        <f t="shared" si="5"/>
        <v>45987</v>
      </c>
      <c r="B32" s="34">
        <f t="shared" si="4"/>
        <v>45987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  <c r="P32" s="78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</row>
    <row r="33" spans="1:28" ht="12.75" x14ac:dyDescent="0.2">
      <c r="A33" s="30">
        <f t="shared" si="5"/>
        <v>45988</v>
      </c>
      <c r="B33" s="31">
        <f t="shared" si="4"/>
        <v>45988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  <c r="P33" s="78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</row>
    <row r="34" spans="1:28" ht="12.75" x14ac:dyDescent="0.2">
      <c r="A34" s="33">
        <f t="shared" si="5"/>
        <v>45989</v>
      </c>
      <c r="B34" s="34">
        <f t="shared" si="4"/>
        <v>45989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  <c r="P34" s="78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</row>
    <row r="35" spans="1:28" ht="12.75" x14ac:dyDescent="0.2">
      <c r="A35" s="30">
        <f t="shared" si="5"/>
        <v>45990</v>
      </c>
      <c r="B35" s="31">
        <f t="shared" si="4"/>
        <v>45990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  <c r="P35" s="78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</row>
    <row r="36" spans="1:28" ht="12.75" x14ac:dyDescent="0.2">
      <c r="A36" s="33">
        <f t="shared" si="5"/>
        <v>45991</v>
      </c>
      <c r="B36" s="34">
        <f t="shared" si="4"/>
        <v>45991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  <c r="P36" s="78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</row>
    <row r="37" spans="1:28" s="13" customFormat="1" ht="12.75" x14ac:dyDescent="0.2">
      <c r="A37" s="94" t="s">
        <v>62</v>
      </c>
      <c r="B37" s="95"/>
      <c r="C37" s="64">
        <f t="shared" ref="C37:N37" si="6">SUM(C7:C36)</f>
        <v>0</v>
      </c>
      <c r="D37" s="64">
        <f t="shared" si="6"/>
        <v>0</v>
      </c>
      <c r="E37" s="64">
        <f t="shared" si="6"/>
        <v>0</v>
      </c>
      <c r="F37" s="64">
        <f t="shared" si="6"/>
        <v>0</v>
      </c>
      <c r="G37" s="64">
        <f t="shared" si="6"/>
        <v>0</v>
      </c>
      <c r="H37" s="64">
        <f t="shared" si="6"/>
        <v>0</v>
      </c>
      <c r="I37" s="64">
        <f t="shared" si="6"/>
        <v>0</v>
      </c>
      <c r="J37" s="64">
        <f t="shared" si="6"/>
        <v>0</v>
      </c>
      <c r="K37" s="64">
        <f t="shared" si="6"/>
        <v>0</v>
      </c>
      <c r="L37" s="64">
        <f t="shared" si="6"/>
        <v>0</v>
      </c>
      <c r="M37" s="64">
        <f t="shared" si="6"/>
        <v>0</v>
      </c>
      <c r="N37" s="65">
        <f t="shared" si="6"/>
        <v>0</v>
      </c>
      <c r="O37" s="12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</row>
    <row r="38" spans="1:28" s="13" customFormat="1" ht="12.75" x14ac:dyDescent="0.2">
      <c r="A38" s="86" t="s">
        <v>10</v>
      </c>
      <c r="B38" s="87"/>
      <c r="C38" s="66" t="str">
        <f t="shared" ref="C38:N38" si="7">IF(COUNT(C7:C36)=0," ",C37/COUNT(C7:C36))</f>
        <v xml:space="preserve"> </v>
      </c>
      <c r="D38" s="66" t="str">
        <f t="shared" si="7"/>
        <v xml:space="preserve"> </v>
      </c>
      <c r="E38" s="66" t="str">
        <f t="shared" si="7"/>
        <v xml:space="preserve"> </v>
      </c>
      <c r="F38" s="66">
        <f t="shared" si="7"/>
        <v>0</v>
      </c>
      <c r="G38" s="66" t="str">
        <f t="shared" si="7"/>
        <v xml:space="preserve"> </v>
      </c>
      <c r="H38" s="66" t="str">
        <f t="shared" si="7"/>
        <v xml:space="preserve"> </v>
      </c>
      <c r="I38" s="66" t="str">
        <f t="shared" si="7"/>
        <v xml:space="preserve"> </v>
      </c>
      <c r="J38" s="66">
        <f t="shared" si="7"/>
        <v>0</v>
      </c>
      <c r="K38" s="66">
        <f t="shared" si="7"/>
        <v>0</v>
      </c>
      <c r="L38" s="66">
        <f t="shared" si="7"/>
        <v>0</v>
      </c>
      <c r="M38" s="66">
        <f t="shared" si="7"/>
        <v>0</v>
      </c>
      <c r="N38" s="67">
        <f t="shared" si="7"/>
        <v>0</v>
      </c>
      <c r="O38" s="12"/>
      <c r="P38" s="12"/>
      <c r="Q38" s="12"/>
      <c r="R38" s="12"/>
    </row>
    <row r="39" spans="1:28" ht="15.75" customHeight="1" x14ac:dyDescent="0.2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2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2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28" ht="15.75" customHeight="1" x14ac:dyDescent="0.2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2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2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2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2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mergeCells count="12">
    <mergeCell ref="M1:N1"/>
    <mergeCell ref="A2:N2"/>
    <mergeCell ref="A3:N3"/>
    <mergeCell ref="A4:N4"/>
    <mergeCell ref="C5:F5"/>
    <mergeCell ref="G5:J5"/>
    <mergeCell ref="K5:N5"/>
    <mergeCell ref="P5:S5"/>
    <mergeCell ref="T5:W5"/>
    <mergeCell ref="A6:B6"/>
    <mergeCell ref="A37:B37"/>
    <mergeCell ref="A38:B38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oglio24">
    <pageSetUpPr fitToPage="1"/>
  </sheetPr>
  <dimension ref="A1:R47"/>
  <sheetViews>
    <sheetView showGridLines="0" zoomScaleNormal="100" workbookViewId="0">
      <selection activeCell="G7" sqref="G7:I37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31 décembre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Nov!A36+1</f>
        <v>45992</v>
      </c>
      <c r="B7" s="31">
        <f>A7</f>
        <v>45992</v>
      </c>
      <c r="C7" s="18"/>
      <c r="D7" s="19"/>
      <c r="E7" s="19"/>
      <c r="F7" s="32">
        <f t="shared" ref="F7:F37" si="0">IF($A7=" "," ",SUM(C7:E7))</f>
        <v>0</v>
      </c>
      <c r="G7" s="18"/>
      <c r="H7" s="19"/>
      <c r="I7" s="19"/>
      <c r="J7" s="32">
        <f t="shared" ref="J7:J37" si="1">IF($A7=" "," ",SUM(G7:I7))</f>
        <v>0</v>
      </c>
      <c r="K7" s="20">
        <f t="shared" ref="K7:M37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7" si="3">IF($A7=" "," ",SUM(K7:M7))</f>
        <v>0</v>
      </c>
      <c r="Q7" s="4"/>
    </row>
    <row r="8" spans="1:18" ht="12.75" x14ac:dyDescent="0.2">
      <c r="A8" s="33">
        <f>A7+1</f>
        <v>45993</v>
      </c>
      <c r="B8" s="34">
        <f t="shared" ref="B8:B37" si="4">A8</f>
        <v>45993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2.75" x14ac:dyDescent="0.2">
      <c r="A9" s="30">
        <f t="shared" ref="A9:A37" si="5">A8+1</f>
        <v>45994</v>
      </c>
      <c r="B9" s="31">
        <f t="shared" si="4"/>
        <v>45994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2.75" x14ac:dyDescent="0.2">
      <c r="A10" s="33">
        <f t="shared" si="5"/>
        <v>45995</v>
      </c>
      <c r="B10" s="34">
        <f t="shared" si="4"/>
        <v>45995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2.75" x14ac:dyDescent="0.2">
      <c r="A11" s="30">
        <f t="shared" si="5"/>
        <v>45996</v>
      </c>
      <c r="B11" s="31">
        <f t="shared" si="4"/>
        <v>45996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2.75" x14ac:dyDescent="0.2">
      <c r="A12" s="33">
        <f t="shared" si="5"/>
        <v>45997</v>
      </c>
      <c r="B12" s="34">
        <f t="shared" si="4"/>
        <v>45997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2.75" x14ac:dyDescent="0.2">
      <c r="A13" s="30">
        <f t="shared" si="5"/>
        <v>45998</v>
      </c>
      <c r="B13" s="31">
        <f t="shared" si="4"/>
        <v>45998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2.75" x14ac:dyDescent="0.2">
      <c r="A14" s="33">
        <f t="shared" si="5"/>
        <v>45999</v>
      </c>
      <c r="B14" s="34">
        <f t="shared" si="4"/>
        <v>45999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2.75" x14ac:dyDescent="0.2">
      <c r="A15" s="30">
        <f t="shared" si="5"/>
        <v>46000</v>
      </c>
      <c r="B15" s="31">
        <f t="shared" si="4"/>
        <v>46000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2.75" x14ac:dyDescent="0.2">
      <c r="A16" s="33">
        <f t="shared" si="5"/>
        <v>46001</v>
      </c>
      <c r="B16" s="34">
        <f t="shared" si="4"/>
        <v>46001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2.75" x14ac:dyDescent="0.2">
      <c r="A17" s="30">
        <f t="shared" si="5"/>
        <v>46002</v>
      </c>
      <c r="B17" s="31">
        <f t="shared" si="4"/>
        <v>46002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2.75" x14ac:dyDescent="0.2">
      <c r="A18" s="33">
        <f t="shared" si="5"/>
        <v>46003</v>
      </c>
      <c r="B18" s="34">
        <f t="shared" si="4"/>
        <v>46003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2.75" x14ac:dyDescent="0.2">
      <c r="A19" s="30">
        <f t="shared" si="5"/>
        <v>46004</v>
      </c>
      <c r="B19" s="31">
        <f t="shared" si="4"/>
        <v>46004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2.75" x14ac:dyDescent="0.2">
      <c r="A20" s="33">
        <f t="shared" si="5"/>
        <v>46005</v>
      </c>
      <c r="B20" s="34">
        <f t="shared" si="4"/>
        <v>46005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2.75" x14ac:dyDescent="0.2">
      <c r="A21" s="30">
        <f t="shared" si="5"/>
        <v>46006</v>
      </c>
      <c r="B21" s="31">
        <f t="shared" si="4"/>
        <v>46006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2.75" x14ac:dyDescent="0.2">
      <c r="A22" s="33">
        <f t="shared" si="5"/>
        <v>46007</v>
      </c>
      <c r="B22" s="34">
        <f t="shared" si="4"/>
        <v>46007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2.75" x14ac:dyDescent="0.2">
      <c r="A23" s="30">
        <f t="shared" si="5"/>
        <v>46008</v>
      </c>
      <c r="B23" s="31">
        <f t="shared" si="4"/>
        <v>46008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2.75" x14ac:dyDescent="0.2">
      <c r="A24" s="33">
        <f t="shared" si="5"/>
        <v>46009</v>
      </c>
      <c r="B24" s="34">
        <f t="shared" si="4"/>
        <v>46009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2.75" x14ac:dyDescent="0.2">
      <c r="A25" s="30">
        <f t="shared" si="5"/>
        <v>46010</v>
      </c>
      <c r="B25" s="31">
        <f t="shared" si="4"/>
        <v>46010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2.75" x14ac:dyDescent="0.2">
      <c r="A26" s="33">
        <f t="shared" si="5"/>
        <v>46011</v>
      </c>
      <c r="B26" s="34">
        <f t="shared" si="4"/>
        <v>46011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2.75" x14ac:dyDescent="0.2">
      <c r="A27" s="30">
        <f t="shared" si="5"/>
        <v>46012</v>
      </c>
      <c r="B27" s="31">
        <f t="shared" si="4"/>
        <v>46012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2.75" x14ac:dyDescent="0.2">
      <c r="A28" s="33">
        <f t="shared" si="5"/>
        <v>46013</v>
      </c>
      <c r="B28" s="34">
        <f t="shared" si="4"/>
        <v>46013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2.75" x14ac:dyDescent="0.2">
      <c r="A29" s="30">
        <f t="shared" si="5"/>
        <v>46014</v>
      </c>
      <c r="B29" s="31">
        <f t="shared" si="4"/>
        <v>46014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2.75" x14ac:dyDescent="0.2">
      <c r="A30" s="33">
        <f t="shared" si="5"/>
        <v>46015</v>
      </c>
      <c r="B30" s="34">
        <f t="shared" si="4"/>
        <v>46015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2.75" x14ac:dyDescent="0.2">
      <c r="A31" s="30">
        <f t="shared" si="5"/>
        <v>46016</v>
      </c>
      <c r="B31" s="31">
        <f t="shared" si="4"/>
        <v>46016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2.75" x14ac:dyDescent="0.2">
      <c r="A32" s="33">
        <f t="shared" si="5"/>
        <v>46017</v>
      </c>
      <c r="B32" s="34">
        <f t="shared" si="4"/>
        <v>46017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2.75" x14ac:dyDescent="0.2">
      <c r="A33" s="30">
        <f t="shared" si="5"/>
        <v>46018</v>
      </c>
      <c r="B33" s="31">
        <f t="shared" si="4"/>
        <v>46018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2.75" x14ac:dyDescent="0.2">
      <c r="A34" s="33">
        <f t="shared" si="5"/>
        <v>46019</v>
      </c>
      <c r="B34" s="34">
        <f t="shared" si="4"/>
        <v>46019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2.75" x14ac:dyDescent="0.2">
      <c r="A35" s="30">
        <f t="shared" si="5"/>
        <v>46020</v>
      </c>
      <c r="B35" s="31">
        <f t="shared" si="4"/>
        <v>46020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2.75" x14ac:dyDescent="0.2">
      <c r="A36" s="33">
        <f t="shared" si="5"/>
        <v>46021</v>
      </c>
      <c r="B36" s="34">
        <f t="shared" si="4"/>
        <v>46021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ht="12.75" x14ac:dyDescent="0.2">
      <c r="A37" s="30">
        <f t="shared" si="5"/>
        <v>46022</v>
      </c>
      <c r="B37" s="31">
        <f t="shared" si="4"/>
        <v>46022</v>
      </c>
      <c r="C37" s="18"/>
      <c r="D37" s="19"/>
      <c r="E37" s="19"/>
      <c r="F37" s="32">
        <f t="shared" si="0"/>
        <v>0</v>
      </c>
      <c r="G37" s="18"/>
      <c r="H37" s="19"/>
      <c r="I37" s="19"/>
      <c r="J37" s="32">
        <f t="shared" si="1"/>
        <v>0</v>
      </c>
      <c r="K37" s="20">
        <f t="shared" si="2"/>
        <v>0</v>
      </c>
      <c r="L37" s="21">
        <f t="shared" si="2"/>
        <v>0</v>
      </c>
      <c r="M37" s="21">
        <f t="shared" si="2"/>
        <v>0</v>
      </c>
      <c r="N37" s="32">
        <f t="shared" si="3"/>
        <v>0</v>
      </c>
    </row>
    <row r="38" spans="1:18" s="13" customFormat="1" ht="12.75" x14ac:dyDescent="0.2">
      <c r="A38" s="94" t="s">
        <v>62</v>
      </c>
      <c r="B38" s="95"/>
      <c r="C38" s="64">
        <f t="shared" ref="C38:N38" si="6">SUM(C7:C37)</f>
        <v>0</v>
      </c>
      <c r="D38" s="64">
        <f t="shared" si="6"/>
        <v>0</v>
      </c>
      <c r="E38" s="64">
        <f t="shared" si="6"/>
        <v>0</v>
      </c>
      <c r="F38" s="64">
        <f t="shared" si="6"/>
        <v>0</v>
      </c>
      <c r="G38" s="64">
        <f t="shared" si="6"/>
        <v>0</v>
      </c>
      <c r="H38" s="64">
        <f t="shared" si="6"/>
        <v>0</v>
      </c>
      <c r="I38" s="64">
        <f t="shared" si="6"/>
        <v>0</v>
      </c>
      <c r="J38" s="64">
        <f t="shared" si="6"/>
        <v>0</v>
      </c>
      <c r="K38" s="64">
        <f t="shared" si="6"/>
        <v>0</v>
      </c>
      <c r="L38" s="64">
        <f t="shared" si="6"/>
        <v>0</v>
      </c>
      <c r="M38" s="64">
        <f t="shared" si="6"/>
        <v>0</v>
      </c>
      <c r="N38" s="65">
        <f t="shared" si="6"/>
        <v>0</v>
      </c>
      <c r="O38" s="12"/>
      <c r="P38" s="12"/>
      <c r="Q38" s="12"/>
      <c r="R38" s="12"/>
    </row>
    <row r="39" spans="1:18" s="13" customFormat="1" ht="12.75" x14ac:dyDescent="0.2">
      <c r="A39" s="86" t="s">
        <v>10</v>
      </c>
      <c r="B39" s="87"/>
      <c r="C39" s="66" t="str">
        <f t="shared" ref="C39:N39" si="7">IF(COUNT(C7:C37)=0," ",C38/COUNT(C7:C37))</f>
        <v xml:space="preserve"> </v>
      </c>
      <c r="D39" s="66" t="str">
        <f t="shared" si="7"/>
        <v xml:space="preserve"> </v>
      </c>
      <c r="E39" s="66" t="str">
        <f t="shared" si="7"/>
        <v xml:space="preserve"> </v>
      </c>
      <c r="F39" s="66">
        <f t="shared" si="7"/>
        <v>0</v>
      </c>
      <c r="G39" s="66" t="str">
        <f t="shared" si="7"/>
        <v xml:space="preserve"> </v>
      </c>
      <c r="H39" s="66" t="str">
        <f t="shared" si="7"/>
        <v xml:space="preserve"> </v>
      </c>
      <c r="I39" s="66" t="str">
        <f t="shared" si="7"/>
        <v xml:space="preserve"> </v>
      </c>
      <c r="J39" s="66">
        <f t="shared" si="7"/>
        <v>0</v>
      </c>
      <c r="K39" s="66">
        <f t="shared" si="7"/>
        <v>0</v>
      </c>
      <c r="L39" s="66">
        <f t="shared" si="7"/>
        <v>0</v>
      </c>
      <c r="M39" s="66">
        <f t="shared" si="7"/>
        <v>0</v>
      </c>
      <c r="N39" s="67">
        <f t="shared" si="7"/>
        <v>0</v>
      </c>
      <c r="O39" s="12"/>
      <c r="P39" s="12"/>
      <c r="Q39" s="12"/>
      <c r="R39" s="12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euil1"/>
  <dimension ref="A1:Q24"/>
  <sheetViews>
    <sheetView showGridLines="0" workbookViewId="0">
      <selection activeCell="B8" sqref="B8"/>
    </sheetView>
  </sheetViews>
  <sheetFormatPr baseColWidth="10" defaultColWidth="11.42578125" defaultRowHeight="15.75" customHeight="1" x14ac:dyDescent="0.2"/>
  <cols>
    <col min="1" max="1" width="12.5703125" style="3" customWidth="1"/>
    <col min="2" max="2" width="8.28515625" style="2" customWidth="1"/>
    <col min="3" max="3" width="10.42578125" style="3" customWidth="1"/>
    <col min="4" max="4" width="11.42578125" style="3"/>
    <col min="5" max="6" width="10.5703125" style="3" customWidth="1"/>
    <col min="7" max="8" width="11.42578125" style="3"/>
    <col min="9" max="9" width="10" style="3" customWidth="1"/>
    <col min="10" max="10" width="10.28515625" style="3" customWidth="1"/>
    <col min="11" max="11" width="10.7109375" style="3" customWidth="1"/>
    <col min="12" max="12" width="10.42578125" style="3" customWidth="1"/>
    <col min="13" max="13" width="10.7109375" style="3" customWidth="1"/>
    <col min="14" max="14" width="11.42578125" style="3" customWidth="1"/>
    <col min="15" max="16384" width="11.42578125" style="3"/>
  </cols>
  <sheetData>
    <row r="1" spans="1:17" ht="14.25" customHeight="1" x14ac:dyDescent="0.2">
      <c r="A1" s="7"/>
      <c r="B1" s="8"/>
      <c r="M1" s="68"/>
      <c r="N1" s="9"/>
      <c r="O1" s="10"/>
      <c r="P1" s="10"/>
      <c r="Q1" s="10"/>
    </row>
    <row r="2" spans="1:17" s="4" customFormat="1" ht="13.5" customHeight="1" x14ac:dyDescent="0.2">
      <c r="A2" s="83" t="s">
        <v>61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"/>
      <c r="O2" s="5"/>
      <c r="P2" s="5"/>
      <c r="Q2" s="5"/>
    </row>
    <row r="3" spans="1:17" ht="15.75" customHeight="1" x14ac:dyDescent="0.2">
      <c r="A3" s="100" t="s">
        <v>67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11"/>
      <c r="O3" s="11"/>
      <c r="P3" s="11"/>
      <c r="Q3" s="11"/>
    </row>
    <row r="4" spans="1:17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11"/>
      <c r="O4" s="11"/>
      <c r="P4" s="11"/>
      <c r="Q4" s="11"/>
    </row>
    <row r="5" spans="1:17" s="4" customFormat="1" ht="18" customHeight="1" x14ac:dyDescent="0.2">
      <c r="A5" s="42"/>
      <c r="B5" s="97" t="s">
        <v>7</v>
      </c>
      <c r="C5" s="98"/>
      <c r="D5" s="98"/>
      <c r="E5" s="99"/>
      <c r="F5" s="97" t="s">
        <v>8</v>
      </c>
      <c r="G5" s="98"/>
      <c r="H5" s="98"/>
      <c r="I5" s="99"/>
      <c r="J5" s="98" t="s">
        <v>46</v>
      </c>
      <c r="K5" s="98"/>
      <c r="L5" s="98"/>
      <c r="M5" s="99"/>
    </row>
    <row r="6" spans="1:17" ht="28.5" customHeight="1" x14ac:dyDescent="0.2">
      <c r="A6" s="43" t="s">
        <v>64</v>
      </c>
      <c r="B6" s="44" t="s">
        <v>13</v>
      </c>
      <c r="C6" s="45" t="s">
        <v>65</v>
      </c>
      <c r="D6" s="45" t="s">
        <v>66</v>
      </c>
      <c r="E6" s="46" t="s">
        <v>62</v>
      </c>
      <c r="F6" s="47" t="s">
        <v>13</v>
      </c>
      <c r="G6" s="45" t="s">
        <v>65</v>
      </c>
      <c r="H6" s="45" t="s">
        <v>66</v>
      </c>
      <c r="I6" s="46" t="s">
        <v>62</v>
      </c>
      <c r="J6" s="47" t="s">
        <v>13</v>
      </c>
      <c r="K6" s="45" t="s">
        <v>65</v>
      </c>
      <c r="L6" s="45" t="s">
        <v>66</v>
      </c>
      <c r="M6" s="46" t="s">
        <v>62</v>
      </c>
    </row>
    <row r="7" spans="1:17" ht="15.75" customHeight="1" x14ac:dyDescent="0.2">
      <c r="A7" s="48" t="s">
        <v>47</v>
      </c>
      <c r="B7" s="49">
        <f>+Janv!C38</f>
        <v>1237</v>
      </c>
      <c r="C7" s="50">
        <f>+Janv!D38</f>
        <v>34054</v>
      </c>
      <c r="D7" s="50">
        <f>+Janv!E38</f>
        <v>41392</v>
      </c>
      <c r="E7" s="51">
        <f>SUM(B7:D7)</f>
        <v>76683</v>
      </c>
      <c r="F7" s="49">
        <f>Janv!G38</f>
        <v>1183</v>
      </c>
      <c r="G7" s="50">
        <f>+Janv!H38</f>
        <v>40186</v>
      </c>
      <c r="H7" s="50">
        <f>Janv!I38</f>
        <v>44243</v>
      </c>
      <c r="I7" s="51">
        <f t="shared" ref="I7:I16" si="0">SUM(F7:H7)</f>
        <v>85612</v>
      </c>
      <c r="J7" s="49">
        <f t="shared" ref="J7:L8" si="1">B7+F7</f>
        <v>2420</v>
      </c>
      <c r="K7" s="50">
        <f t="shared" si="1"/>
        <v>74240</v>
      </c>
      <c r="L7" s="50">
        <f t="shared" si="1"/>
        <v>85635</v>
      </c>
      <c r="M7" s="51">
        <f t="shared" ref="M7:M14" si="2">SUM(J7:L7)</f>
        <v>162295</v>
      </c>
      <c r="N7" s="70">
        <v>31</v>
      </c>
    </row>
    <row r="8" spans="1:17" ht="15.75" customHeight="1" x14ac:dyDescent="0.2">
      <c r="A8" s="52" t="s">
        <v>48</v>
      </c>
      <c r="B8" s="53">
        <f>Fev!C35</f>
        <v>1504</v>
      </c>
      <c r="C8" s="54">
        <f>Fev!D35</f>
        <v>37677</v>
      </c>
      <c r="D8" s="54">
        <f>Fev!E35</f>
        <v>41025</v>
      </c>
      <c r="E8" s="55">
        <f t="shared" ref="E8:E18" si="3">SUM(B8:D8)</f>
        <v>80206</v>
      </c>
      <c r="F8" s="53">
        <f>Fev!G35</f>
        <v>1453</v>
      </c>
      <c r="G8" s="54">
        <f>Fev!H35</f>
        <v>44649</v>
      </c>
      <c r="H8" s="54">
        <f>Fev!I35</f>
        <v>37616</v>
      </c>
      <c r="I8" s="55">
        <f t="shared" si="0"/>
        <v>83718</v>
      </c>
      <c r="J8" s="53">
        <f t="shared" si="1"/>
        <v>2957</v>
      </c>
      <c r="K8" s="54">
        <f t="shared" si="1"/>
        <v>82326</v>
      </c>
      <c r="L8" s="54">
        <f t="shared" si="1"/>
        <v>78641</v>
      </c>
      <c r="M8" s="55">
        <f t="shared" si="2"/>
        <v>163924</v>
      </c>
      <c r="N8" s="70">
        <v>28</v>
      </c>
    </row>
    <row r="9" spans="1:17" ht="15.75" customHeight="1" x14ac:dyDescent="0.2">
      <c r="A9" s="56" t="s">
        <v>49</v>
      </c>
      <c r="B9" s="57">
        <f>Mars!C38</f>
        <v>1582</v>
      </c>
      <c r="C9" s="58">
        <f>Mars!D38</f>
        <v>38069</v>
      </c>
      <c r="D9" s="58">
        <f>Mars!E38</f>
        <v>41123</v>
      </c>
      <c r="E9" s="59">
        <f t="shared" si="3"/>
        <v>80774</v>
      </c>
      <c r="F9" s="57">
        <f>Mars!G38</f>
        <v>1571</v>
      </c>
      <c r="G9" s="58">
        <f>Mars!H38</f>
        <v>44931</v>
      </c>
      <c r="H9" s="58">
        <f>Mars!I38</f>
        <v>43456</v>
      </c>
      <c r="I9" s="59">
        <f t="shared" si="0"/>
        <v>89958</v>
      </c>
      <c r="J9" s="57">
        <f t="shared" ref="J9:L10" si="4">B9+F9</f>
        <v>3153</v>
      </c>
      <c r="K9" s="58">
        <f t="shared" si="4"/>
        <v>83000</v>
      </c>
      <c r="L9" s="58">
        <f t="shared" si="4"/>
        <v>84579</v>
      </c>
      <c r="M9" s="59">
        <f t="shared" si="2"/>
        <v>170732</v>
      </c>
      <c r="N9" s="70">
        <v>31</v>
      </c>
    </row>
    <row r="10" spans="1:17" ht="15.75" customHeight="1" x14ac:dyDescent="0.2">
      <c r="A10" s="52" t="s">
        <v>50</v>
      </c>
      <c r="B10" s="53">
        <f>Avril!C37</f>
        <v>1390</v>
      </c>
      <c r="C10" s="54">
        <f>Avril!D37</f>
        <v>37142</v>
      </c>
      <c r="D10" s="54">
        <f>Avril!E37</f>
        <v>54799</v>
      </c>
      <c r="E10" s="55">
        <f t="shared" si="3"/>
        <v>93331</v>
      </c>
      <c r="F10" s="53">
        <f>Avril!G37</f>
        <v>1333</v>
      </c>
      <c r="G10" s="54">
        <f>Avril!H37</f>
        <v>41214</v>
      </c>
      <c r="H10" s="54">
        <f>Avril!I37</f>
        <v>46220</v>
      </c>
      <c r="I10" s="55">
        <f t="shared" si="0"/>
        <v>88767</v>
      </c>
      <c r="J10" s="53">
        <f t="shared" si="4"/>
        <v>2723</v>
      </c>
      <c r="K10" s="54">
        <f t="shared" si="4"/>
        <v>78356</v>
      </c>
      <c r="L10" s="54">
        <f t="shared" si="4"/>
        <v>101019</v>
      </c>
      <c r="M10" s="55">
        <f t="shared" si="2"/>
        <v>182098</v>
      </c>
      <c r="N10" s="70">
        <v>30</v>
      </c>
    </row>
    <row r="11" spans="1:17" ht="15.75" customHeight="1" x14ac:dyDescent="0.2">
      <c r="A11" s="56" t="s">
        <v>51</v>
      </c>
      <c r="B11" s="57">
        <f>Mai!C38</f>
        <v>1431</v>
      </c>
      <c r="C11" s="58">
        <f>Mai!D38</f>
        <v>33467</v>
      </c>
      <c r="D11" s="58">
        <f>Mai!E38</f>
        <v>45147</v>
      </c>
      <c r="E11" s="59">
        <f t="shared" si="3"/>
        <v>80045</v>
      </c>
      <c r="F11" s="57">
        <f>Mai!G38</f>
        <v>1332</v>
      </c>
      <c r="G11" s="58">
        <f>Mai!H38</f>
        <v>39440</v>
      </c>
      <c r="H11" s="58">
        <f>Mai!I38</f>
        <v>46520</v>
      </c>
      <c r="I11" s="59">
        <f t="shared" si="0"/>
        <v>87292</v>
      </c>
      <c r="J11" s="57">
        <f t="shared" ref="J11:L14" si="5">B11+F11</f>
        <v>2763</v>
      </c>
      <c r="K11" s="58">
        <f t="shared" si="5"/>
        <v>72907</v>
      </c>
      <c r="L11" s="58">
        <f t="shared" si="5"/>
        <v>91667</v>
      </c>
      <c r="M11" s="59">
        <f t="shared" si="2"/>
        <v>167337</v>
      </c>
      <c r="N11" s="70">
        <v>31</v>
      </c>
    </row>
    <row r="12" spans="1:17" ht="15.75" customHeight="1" x14ac:dyDescent="0.2">
      <c r="A12" s="52" t="s">
        <v>52</v>
      </c>
      <c r="B12" s="53">
        <f>Juin!C37</f>
        <v>1181</v>
      </c>
      <c r="C12" s="54">
        <f>Juin!D37</f>
        <v>35844</v>
      </c>
      <c r="D12" s="54">
        <f>Juin!E37</f>
        <v>42726</v>
      </c>
      <c r="E12" s="55">
        <f t="shared" si="3"/>
        <v>79751</v>
      </c>
      <c r="F12" s="53">
        <f>Juin!G37</f>
        <v>1152</v>
      </c>
      <c r="G12" s="54">
        <f>Juin!H37</f>
        <v>41597</v>
      </c>
      <c r="H12" s="54">
        <f>Juin!I37</f>
        <v>43101</v>
      </c>
      <c r="I12" s="55">
        <f t="shared" si="0"/>
        <v>85850</v>
      </c>
      <c r="J12" s="53">
        <f t="shared" si="5"/>
        <v>2333</v>
      </c>
      <c r="K12" s="54">
        <f t="shared" si="5"/>
        <v>77441</v>
      </c>
      <c r="L12" s="54">
        <f t="shared" si="5"/>
        <v>85827</v>
      </c>
      <c r="M12" s="55">
        <f t="shared" si="2"/>
        <v>165601</v>
      </c>
      <c r="N12" s="70">
        <v>30</v>
      </c>
    </row>
    <row r="13" spans="1:17" ht="15.75" customHeight="1" x14ac:dyDescent="0.2">
      <c r="A13" s="56" t="s">
        <v>53</v>
      </c>
      <c r="B13" s="57">
        <f>Juillet!C38</f>
        <v>1499</v>
      </c>
      <c r="C13" s="58">
        <f>Juillet!D38</f>
        <v>42846</v>
      </c>
      <c r="D13" s="58">
        <f>Juillet!E38</f>
        <v>80553</v>
      </c>
      <c r="E13" s="59">
        <f t="shared" si="3"/>
        <v>124898</v>
      </c>
      <c r="F13" s="57">
        <f>Juillet!G38</f>
        <v>1263</v>
      </c>
      <c r="G13" s="58">
        <f>Juillet!H38</f>
        <v>46092</v>
      </c>
      <c r="H13" s="58">
        <f>Juillet!I38</f>
        <v>51580</v>
      </c>
      <c r="I13" s="59">
        <f t="shared" si="0"/>
        <v>98935</v>
      </c>
      <c r="J13" s="57">
        <f t="shared" si="5"/>
        <v>2762</v>
      </c>
      <c r="K13" s="58">
        <f t="shared" si="5"/>
        <v>88938</v>
      </c>
      <c r="L13" s="58">
        <f t="shared" si="5"/>
        <v>132133</v>
      </c>
      <c r="M13" s="59">
        <f t="shared" si="2"/>
        <v>223833</v>
      </c>
      <c r="N13" s="70">
        <v>31</v>
      </c>
    </row>
    <row r="14" spans="1:17" ht="15.75" customHeight="1" x14ac:dyDescent="0.2">
      <c r="A14" s="52" t="s">
        <v>54</v>
      </c>
      <c r="B14" s="53">
        <f>Août!C38</f>
        <v>1329</v>
      </c>
      <c r="C14" s="54">
        <f>Août!D38</f>
        <v>28760</v>
      </c>
      <c r="D14" s="54">
        <f>Août!E38</f>
        <v>85217</v>
      </c>
      <c r="E14" s="55">
        <f t="shared" si="3"/>
        <v>115306</v>
      </c>
      <c r="F14" s="53">
        <f>Août!G38</f>
        <v>1411</v>
      </c>
      <c r="G14" s="54">
        <f>Août!H38</f>
        <v>31763</v>
      </c>
      <c r="H14" s="54">
        <f>Août!I38</f>
        <v>102817</v>
      </c>
      <c r="I14" s="55">
        <f t="shared" si="0"/>
        <v>135991</v>
      </c>
      <c r="J14" s="53">
        <f t="shared" si="5"/>
        <v>2740</v>
      </c>
      <c r="K14" s="54">
        <f t="shared" si="5"/>
        <v>60523</v>
      </c>
      <c r="L14" s="54">
        <f t="shared" si="5"/>
        <v>188034</v>
      </c>
      <c r="M14" s="55">
        <f t="shared" si="2"/>
        <v>251297</v>
      </c>
      <c r="N14" s="70">
        <v>31</v>
      </c>
    </row>
    <row r="15" spans="1:17" ht="15.75" customHeight="1" x14ac:dyDescent="0.2">
      <c r="A15" s="56" t="s">
        <v>55</v>
      </c>
      <c r="B15" s="57">
        <f>Sept!C37</f>
        <v>1510</v>
      </c>
      <c r="C15" s="58">
        <f>Sept!D37</f>
        <v>56990</v>
      </c>
      <c r="D15" s="58">
        <f>Sept!E37</f>
        <v>56904</v>
      </c>
      <c r="E15" s="59">
        <f t="shared" si="3"/>
        <v>115404</v>
      </c>
      <c r="F15" s="57">
        <f>Sept!G37</f>
        <v>1479</v>
      </c>
      <c r="G15" s="58">
        <f>Sept!H37</f>
        <v>65894</v>
      </c>
      <c r="H15" s="58">
        <f>Sept!I37</f>
        <v>65146</v>
      </c>
      <c r="I15" s="59">
        <f t="shared" si="0"/>
        <v>132519</v>
      </c>
      <c r="J15" s="57">
        <f t="shared" ref="J15:L16" si="6">B15+F15</f>
        <v>2989</v>
      </c>
      <c r="K15" s="58">
        <f t="shared" si="6"/>
        <v>122884</v>
      </c>
      <c r="L15" s="58">
        <f t="shared" si="6"/>
        <v>122050</v>
      </c>
      <c r="M15" s="59">
        <f>SUM(J15:L15)</f>
        <v>247923</v>
      </c>
      <c r="N15" s="70">
        <v>30</v>
      </c>
    </row>
    <row r="16" spans="1:17" ht="15.75" customHeight="1" x14ac:dyDescent="0.2">
      <c r="A16" s="52" t="s">
        <v>56</v>
      </c>
      <c r="B16" s="53">
        <f>Oct!C38</f>
        <v>0</v>
      </c>
      <c r="C16" s="54">
        <f>Oct!D38</f>
        <v>0</v>
      </c>
      <c r="D16" s="54">
        <f>Oct!E38</f>
        <v>0</v>
      </c>
      <c r="E16" s="55">
        <f t="shared" si="3"/>
        <v>0</v>
      </c>
      <c r="F16" s="53">
        <f>Oct!G38</f>
        <v>0</v>
      </c>
      <c r="G16" s="54">
        <f>Oct!H38</f>
        <v>0</v>
      </c>
      <c r="H16" s="54">
        <f>Oct!I38</f>
        <v>0</v>
      </c>
      <c r="I16" s="55">
        <f t="shared" si="0"/>
        <v>0</v>
      </c>
      <c r="J16" s="53">
        <f t="shared" si="6"/>
        <v>0</v>
      </c>
      <c r="K16" s="54">
        <f t="shared" si="6"/>
        <v>0</v>
      </c>
      <c r="L16" s="54">
        <f t="shared" si="6"/>
        <v>0</v>
      </c>
      <c r="M16" s="55">
        <f>SUM(J16:L16)</f>
        <v>0</v>
      </c>
      <c r="N16" s="70">
        <v>31</v>
      </c>
    </row>
    <row r="17" spans="1:14" ht="15.75" customHeight="1" x14ac:dyDescent="0.2">
      <c r="A17" s="56" t="s">
        <v>57</v>
      </c>
      <c r="B17" s="57">
        <f>Nov!C37</f>
        <v>0</v>
      </c>
      <c r="C17" s="58">
        <f>Nov!D37</f>
        <v>0</v>
      </c>
      <c r="D17" s="58">
        <f>Nov!E37</f>
        <v>0</v>
      </c>
      <c r="E17" s="59">
        <f t="shared" si="3"/>
        <v>0</v>
      </c>
      <c r="F17" s="57">
        <f>Nov!G37</f>
        <v>0</v>
      </c>
      <c r="G17" s="58">
        <f>Nov!H37</f>
        <v>0</v>
      </c>
      <c r="H17" s="58">
        <f>Nov!I37</f>
        <v>0</v>
      </c>
      <c r="I17" s="59">
        <f>SUM(F17:H17)</f>
        <v>0</v>
      </c>
      <c r="J17" s="57">
        <f t="shared" ref="J17:L18" si="7">B17+F17</f>
        <v>0</v>
      </c>
      <c r="K17" s="58">
        <f t="shared" si="7"/>
        <v>0</v>
      </c>
      <c r="L17" s="58">
        <f t="shared" si="7"/>
        <v>0</v>
      </c>
      <c r="M17" s="59">
        <f>SUM(J17:L17)</f>
        <v>0</v>
      </c>
      <c r="N17" s="70">
        <v>30</v>
      </c>
    </row>
    <row r="18" spans="1:14" ht="15.75" customHeight="1" x14ac:dyDescent="0.2">
      <c r="A18" s="60" t="s">
        <v>58</v>
      </c>
      <c r="B18" s="61">
        <f>Dec!C38</f>
        <v>0</v>
      </c>
      <c r="C18" s="62">
        <f>Dec!D38</f>
        <v>0</v>
      </c>
      <c r="D18" s="62">
        <f>Dec!E38</f>
        <v>0</v>
      </c>
      <c r="E18" s="63">
        <f t="shared" si="3"/>
        <v>0</v>
      </c>
      <c r="F18" s="61">
        <f>Dec!G38</f>
        <v>0</v>
      </c>
      <c r="G18" s="62">
        <f>Dec!H38</f>
        <v>0</v>
      </c>
      <c r="H18" s="62">
        <f>Dec!I38</f>
        <v>0</v>
      </c>
      <c r="I18" s="63">
        <f>SUM(F18:H18)</f>
        <v>0</v>
      </c>
      <c r="J18" s="61">
        <f t="shared" si="7"/>
        <v>0</v>
      </c>
      <c r="K18" s="62">
        <f t="shared" si="7"/>
        <v>0</v>
      </c>
      <c r="L18" s="62">
        <f t="shared" si="7"/>
        <v>0</v>
      </c>
      <c r="M18" s="63">
        <f>SUM(J18:L18)</f>
        <v>0</v>
      </c>
      <c r="N18" s="70">
        <v>31</v>
      </c>
    </row>
    <row r="19" spans="1:14" ht="15.75" customHeight="1" x14ac:dyDescent="0.2">
      <c r="A19" s="72" t="s">
        <v>59</v>
      </c>
      <c r="B19" s="64">
        <f>SUM(B7:B18)</f>
        <v>12663</v>
      </c>
      <c r="C19" s="64">
        <f t="shared" ref="C19:N19" si="8">SUM(C7:C18)</f>
        <v>344849</v>
      </c>
      <c r="D19" s="64">
        <f t="shared" si="8"/>
        <v>488886</v>
      </c>
      <c r="E19" s="64">
        <f t="shared" si="8"/>
        <v>846398</v>
      </c>
      <c r="F19" s="64">
        <f t="shared" si="8"/>
        <v>12177</v>
      </c>
      <c r="G19" s="64">
        <f t="shared" si="8"/>
        <v>395766</v>
      </c>
      <c r="H19" s="64">
        <f t="shared" si="8"/>
        <v>480699</v>
      </c>
      <c r="I19" s="64">
        <f t="shared" si="8"/>
        <v>888642</v>
      </c>
      <c r="J19" s="64">
        <f t="shared" si="8"/>
        <v>24840</v>
      </c>
      <c r="K19" s="64">
        <f t="shared" si="8"/>
        <v>740615</v>
      </c>
      <c r="L19" s="64">
        <f t="shared" si="8"/>
        <v>969585</v>
      </c>
      <c r="M19" s="73">
        <f t="shared" si="8"/>
        <v>1735040</v>
      </c>
      <c r="N19" s="71">
        <f t="shared" si="8"/>
        <v>365</v>
      </c>
    </row>
    <row r="20" spans="1:14" ht="15.75" customHeight="1" x14ac:dyDescent="0.2">
      <c r="A20" s="74" t="s">
        <v>63</v>
      </c>
      <c r="B20" s="75">
        <f ca="1">B$19/SUM($N$7:OFFSET($N$7,COUNTIF(B$7:B$18,"&gt;0")-1,0))</f>
        <v>46.384615384615387</v>
      </c>
      <c r="C20" s="75">
        <f ca="1">C$19/SUM($N$7:OFFSET($N$7,COUNTIF(C$7:C$18,"&gt;0")-1,0))</f>
        <v>1263.1831501831502</v>
      </c>
      <c r="D20" s="75">
        <f ca="1">D$19/SUM($N$7:OFFSET($N$7,COUNTIF(D$7:D$18,"&gt;0")-1,0))</f>
        <v>1790.7912087912089</v>
      </c>
      <c r="E20" s="75">
        <f ca="1">E$19/SUM($N$7:OFFSET($N$7,COUNTIF(E$7:E$18,"&gt;0")-1,0))</f>
        <v>3100.3589743589741</v>
      </c>
      <c r="F20" s="75">
        <f ca="1">F$19/SUM($N$7:OFFSET($N$7,COUNTIF(F$7:F$18,"&gt;0")-1,0))</f>
        <v>44.604395604395606</v>
      </c>
      <c r="G20" s="75">
        <f ca="1">G$19/SUM($N$7:OFFSET($N$7,COUNTIF(G$7:G$18,"&gt;0")-1,0))</f>
        <v>1449.6923076923076</v>
      </c>
      <c r="H20" s="75">
        <f ca="1">H$19/SUM($N$7:OFFSET($N$7,COUNTIF(H$7:H$18,"&gt;0")-1,0))</f>
        <v>1760.8021978021977</v>
      </c>
      <c r="I20" s="75">
        <f ca="1">I$19/SUM($N$7:OFFSET($N$7,COUNTIF(I$7:I$18,"&gt;0")-1,0))</f>
        <v>3255.098901098901</v>
      </c>
      <c r="J20" s="75">
        <f ca="1">J$19/SUM($N$7:OFFSET($N$7,COUNTIF(J$7:J$18,"&gt;0")-1,0))</f>
        <v>90.989010989010993</v>
      </c>
      <c r="K20" s="75">
        <f ca="1">K$19/SUM($N$7:OFFSET($N$7,COUNTIF(K$7:K$18,"&gt;0")-1,0))</f>
        <v>2712.8754578754579</v>
      </c>
      <c r="L20" s="75">
        <f ca="1">L$19/SUM($N$7:OFFSET($N$7,COUNTIF(L$7:L$18,"&gt;0")-1,0))</f>
        <v>3551.5934065934066</v>
      </c>
      <c r="M20" s="76">
        <f ca="1">M$19/SUM($N$7:OFFSET($N$7,COUNTIF(M$7:M$18,"&gt;0")-1,0))</f>
        <v>6355.4578754578752</v>
      </c>
    </row>
    <row r="22" spans="1:14" ht="15.75" customHeight="1" x14ac:dyDescent="0.2">
      <c r="C22" s="2"/>
      <c r="D22" s="2"/>
    </row>
    <row r="24" spans="1:14" ht="15.75" customHeight="1" x14ac:dyDescent="0.2">
      <c r="F24" s="16"/>
    </row>
  </sheetData>
  <mergeCells count="6">
    <mergeCell ref="B5:E5"/>
    <mergeCell ref="F5:I5"/>
    <mergeCell ref="J5:M5"/>
    <mergeCell ref="A2:M2"/>
    <mergeCell ref="A3:M3"/>
    <mergeCell ref="A4:M4"/>
  </mergeCells>
  <phoneticPr fontId="3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>
    <pageSetUpPr fitToPage="1"/>
  </sheetPr>
  <dimension ref="A1:P47"/>
  <sheetViews>
    <sheetView showGridLines="0" zoomScaleNormal="100" workbookViewId="0">
      <selection activeCell="R14" sqref="R14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6" ht="14.25" customHeight="1" x14ac:dyDescent="0.2">
      <c r="A1" s="7"/>
      <c r="B1" s="8"/>
      <c r="M1" s="80"/>
      <c r="N1" s="80"/>
      <c r="O1" s="9"/>
      <c r="P1" s="10"/>
    </row>
    <row r="2" spans="1:16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</row>
    <row r="3" spans="1:16" ht="15.75" customHeight="1" x14ac:dyDescent="0.2">
      <c r="A3" s="81" t="str">
        <f>"Du 1er au "&amp;DAY(EOMONTH(A7,0))&amp;" "&amp;TEXT(A7,"mmmm")&amp;" "&amp;YEAR(A7)</f>
        <v>Du 1er au 31 janvier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</row>
    <row r="4" spans="1:16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</row>
    <row r="5" spans="1:16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6" ht="15.75" customHeight="1" x14ac:dyDescent="0.2">
      <c r="A6" s="88" t="s">
        <v>6</v>
      </c>
      <c r="B6" s="89"/>
      <c r="C6" s="40" t="s">
        <v>13</v>
      </c>
      <c r="D6" s="41" t="s">
        <v>65</v>
      </c>
      <c r="E6" s="41" t="s">
        <v>66</v>
      </c>
      <c r="F6" s="46" t="s">
        <v>62</v>
      </c>
      <c r="G6" s="40" t="s">
        <v>13</v>
      </c>
      <c r="H6" s="41" t="s">
        <v>65</v>
      </c>
      <c r="I6" s="41" t="s">
        <v>66</v>
      </c>
      <c r="J6" s="46" t="s">
        <v>62</v>
      </c>
      <c r="K6" s="40" t="s">
        <v>13</v>
      </c>
      <c r="L6" s="41" t="s">
        <v>65</v>
      </c>
      <c r="M6" s="41" t="s">
        <v>66</v>
      </c>
      <c r="N6" s="46" t="s">
        <v>62</v>
      </c>
    </row>
    <row r="7" spans="1:16" ht="12.75" x14ac:dyDescent="0.2">
      <c r="A7" s="30">
        <v>45658</v>
      </c>
      <c r="B7" s="31">
        <f>A7</f>
        <v>45658</v>
      </c>
      <c r="C7" s="18">
        <v>22</v>
      </c>
      <c r="D7" s="19">
        <v>155</v>
      </c>
      <c r="E7" s="19">
        <v>1508</v>
      </c>
      <c r="F7" s="32">
        <f t="shared" ref="F7:F36" si="0">IF($A7=" "," ",SUM(C7:E7))</f>
        <v>1685</v>
      </c>
      <c r="G7" s="18">
        <v>21</v>
      </c>
      <c r="H7" s="19">
        <v>133</v>
      </c>
      <c r="I7" s="19">
        <v>2255</v>
      </c>
      <c r="J7" s="32">
        <f t="shared" ref="J7:J36" si="1">IF($A7=" "," ",SUM(G7:I7))</f>
        <v>2409</v>
      </c>
      <c r="K7" s="20">
        <f t="shared" ref="K7:M36" si="2">IF($A7=" "," ",SUM(C7,G7))</f>
        <v>43</v>
      </c>
      <c r="L7" s="21">
        <f t="shared" si="2"/>
        <v>288</v>
      </c>
      <c r="M7" s="21">
        <f t="shared" si="2"/>
        <v>3763</v>
      </c>
      <c r="N7" s="32">
        <f t="shared" ref="N7:N36" si="3">IF($A7=" "," ",SUM(K7:M7))</f>
        <v>4094</v>
      </c>
    </row>
    <row r="8" spans="1:16" ht="12.75" x14ac:dyDescent="0.2">
      <c r="A8" s="33">
        <f>A7+1</f>
        <v>45659</v>
      </c>
      <c r="B8" s="34">
        <f t="shared" ref="B8:B37" si="4">A8</f>
        <v>45659</v>
      </c>
      <c r="C8" s="22">
        <v>37</v>
      </c>
      <c r="D8" s="23">
        <v>434</v>
      </c>
      <c r="E8" s="23">
        <v>2194</v>
      </c>
      <c r="F8" s="35">
        <f t="shared" si="0"/>
        <v>2665</v>
      </c>
      <c r="G8" s="22">
        <v>41</v>
      </c>
      <c r="H8" s="23">
        <v>598</v>
      </c>
      <c r="I8" s="23">
        <v>2902</v>
      </c>
      <c r="J8" s="35">
        <f t="shared" si="1"/>
        <v>3541</v>
      </c>
      <c r="K8" s="24">
        <f t="shared" si="2"/>
        <v>78</v>
      </c>
      <c r="L8" s="25">
        <f t="shared" si="2"/>
        <v>1032</v>
      </c>
      <c r="M8" s="25">
        <f t="shared" si="2"/>
        <v>5096</v>
      </c>
      <c r="N8" s="35">
        <f t="shared" si="3"/>
        <v>6206</v>
      </c>
    </row>
    <row r="9" spans="1:16" ht="12.75" x14ac:dyDescent="0.2">
      <c r="A9" s="30">
        <f t="shared" ref="A9:A37" si="5">A8+1</f>
        <v>45660</v>
      </c>
      <c r="B9" s="31">
        <f t="shared" si="4"/>
        <v>45660</v>
      </c>
      <c r="C9" s="18">
        <v>32</v>
      </c>
      <c r="D9" s="19">
        <v>592</v>
      </c>
      <c r="E9" s="19">
        <v>1854</v>
      </c>
      <c r="F9" s="32">
        <f t="shared" si="0"/>
        <v>2478</v>
      </c>
      <c r="G9" s="18">
        <v>43</v>
      </c>
      <c r="H9" s="19">
        <v>735</v>
      </c>
      <c r="I9" s="19">
        <v>2915</v>
      </c>
      <c r="J9" s="32">
        <f t="shared" si="1"/>
        <v>3693</v>
      </c>
      <c r="K9" s="20">
        <f t="shared" si="2"/>
        <v>75</v>
      </c>
      <c r="L9" s="21">
        <f t="shared" si="2"/>
        <v>1327</v>
      </c>
      <c r="M9" s="21">
        <f t="shared" si="2"/>
        <v>4769</v>
      </c>
      <c r="N9" s="32">
        <f t="shared" si="3"/>
        <v>6171</v>
      </c>
    </row>
    <row r="10" spans="1:16" ht="12.75" x14ac:dyDescent="0.2">
      <c r="A10" s="33">
        <f t="shared" si="5"/>
        <v>45661</v>
      </c>
      <c r="B10" s="34">
        <f t="shared" si="4"/>
        <v>45661</v>
      </c>
      <c r="C10" s="22">
        <v>55</v>
      </c>
      <c r="D10" s="23">
        <v>450</v>
      </c>
      <c r="E10" s="23">
        <v>2712</v>
      </c>
      <c r="F10" s="35">
        <f t="shared" si="0"/>
        <v>3217</v>
      </c>
      <c r="G10" s="22">
        <v>88</v>
      </c>
      <c r="H10" s="23">
        <v>564</v>
      </c>
      <c r="I10" s="23">
        <v>4877</v>
      </c>
      <c r="J10" s="35">
        <f t="shared" si="1"/>
        <v>5529</v>
      </c>
      <c r="K10" s="24">
        <f t="shared" si="2"/>
        <v>143</v>
      </c>
      <c r="L10" s="25">
        <f t="shared" si="2"/>
        <v>1014</v>
      </c>
      <c r="M10" s="25">
        <f t="shared" si="2"/>
        <v>7589</v>
      </c>
      <c r="N10" s="35">
        <f t="shared" si="3"/>
        <v>8746</v>
      </c>
    </row>
    <row r="11" spans="1:16" ht="12.75" x14ac:dyDescent="0.2">
      <c r="A11" s="30">
        <f t="shared" si="5"/>
        <v>45662</v>
      </c>
      <c r="B11" s="31">
        <f t="shared" si="4"/>
        <v>45662</v>
      </c>
      <c r="C11" s="18">
        <v>53</v>
      </c>
      <c r="D11" s="19">
        <v>119</v>
      </c>
      <c r="E11" s="19">
        <v>2469</v>
      </c>
      <c r="F11" s="32">
        <f t="shared" si="0"/>
        <v>2641</v>
      </c>
      <c r="G11" s="18">
        <v>48</v>
      </c>
      <c r="H11" s="19">
        <v>282</v>
      </c>
      <c r="I11" s="19">
        <v>2674</v>
      </c>
      <c r="J11" s="32">
        <f t="shared" si="1"/>
        <v>3004</v>
      </c>
      <c r="K11" s="20">
        <f t="shared" si="2"/>
        <v>101</v>
      </c>
      <c r="L11" s="21">
        <f t="shared" si="2"/>
        <v>401</v>
      </c>
      <c r="M11" s="21">
        <f t="shared" si="2"/>
        <v>5143</v>
      </c>
      <c r="N11" s="32">
        <f t="shared" si="3"/>
        <v>5645</v>
      </c>
    </row>
    <row r="12" spans="1:16" ht="12.75" x14ac:dyDescent="0.2">
      <c r="A12" s="33">
        <f t="shared" si="5"/>
        <v>45663</v>
      </c>
      <c r="B12" s="34">
        <f t="shared" si="4"/>
        <v>45663</v>
      </c>
      <c r="C12" s="22">
        <v>36</v>
      </c>
      <c r="D12" s="23">
        <v>435</v>
      </c>
      <c r="E12" s="23">
        <v>1789</v>
      </c>
      <c r="F12" s="35">
        <f t="shared" si="0"/>
        <v>2260</v>
      </c>
      <c r="G12" s="22">
        <v>27</v>
      </c>
      <c r="H12" s="23">
        <v>481</v>
      </c>
      <c r="I12" s="23">
        <v>949</v>
      </c>
      <c r="J12" s="35">
        <f t="shared" si="1"/>
        <v>1457</v>
      </c>
      <c r="K12" s="24">
        <f t="shared" si="2"/>
        <v>63</v>
      </c>
      <c r="L12" s="25">
        <f t="shared" si="2"/>
        <v>916</v>
      </c>
      <c r="M12" s="25">
        <f t="shared" si="2"/>
        <v>2738</v>
      </c>
      <c r="N12" s="35">
        <f t="shared" si="3"/>
        <v>3717</v>
      </c>
    </row>
    <row r="13" spans="1:16" ht="12.75" x14ac:dyDescent="0.2">
      <c r="A13" s="30">
        <f t="shared" si="5"/>
        <v>45664</v>
      </c>
      <c r="B13" s="31">
        <f t="shared" si="4"/>
        <v>45664</v>
      </c>
      <c r="C13" s="18">
        <v>28</v>
      </c>
      <c r="D13" s="19">
        <v>1419</v>
      </c>
      <c r="E13" s="19">
        <v>919</v>
      </c>
      <c r="F13" s="32">
        <f t="shared" si="0"/>
        <v>2366</v>
      </c>
      <c r="G13" s="18">
        <v>21</v>
      </c>
      <c r="H13" s="19">
        <v>1476</v>
      </c>
      <c r="I13" s="19">
        <v>986</v>
      </c>
      <c r="J13" s="32">
        <f t="shared" si="1"/>
        <v>2483</v>
      </c>
      <c r="K13" s="20">
        <f t="shared" si="2"/>
        <v>49</v>
      </c>
      <c r="L13" s="21">
        <f t="shared" si="2"/>
        <v>2895</v>
      </c>
      <c r="M13" s="21">
        <f t="shared" si="2"/>
        <v>1905</v>
      </c>
      <c r="N13" s="32">
        <f t="shared" si="3"/>
        <v>4849</v>
      </c>
    </row>
    <row r="14" spans="1:16" ht="12.75" x14ac:dyDescent="0.2">
      <c r="A14" s="33">
        <f t="shared" si="5"/>
        <v>45665</v>
      </c>
      <c r="B14" s="34">
        <f t="shared" si="4"/>
        <v>45665</v>
      </c>
      <c r="C14" s="22">
        <v>36</v>
      </c>
      <c r="D14" s="23">
        <v>1413</v>
      </c>
      <c r="E14" s="23">
        <v>788</v>
      </c>
      <c r="F14" s="35">
        <f t="shared" si="0"/>
        <v>2237</v>
      </c>
      <c r="G14" s="22">
        <v>21</v>
      </c>
      <c r="H14" s="23">
        <v>2002</v>
      </c>
      <c r="I14" s="23">
        <v>770</v>
      </c>
      <c r="J14" s="35">
        <f t="shared" si="1"/>
        <v>2793</v>
      </c>
      <c r="K14" s="24">
        <f t="shared" si="2"/>
        <v>57</v>
      </c>
      <c r="L14" s="25">
        <f t="shared" si="2"/>
        <v>3415</v>
      </c>
      <c r="M14" s="25">
        <f t="shared" si="2"/>
        <v>1558</v>
      </c>
      <c r="N14" s="35">
        <f t="shared" si="3"/>
        <v>5030</v>
      </c>
    </row>
    <row r="15" spans="1:16" ht="12.75" x14ac:dyDescent="0.2">
      <c r="A15" s="30">
        <f t="shared" si="5"/>
        <v>45666</v>
      </c>
      <c r="B15" s="31">
        <f t="shared" si="4"/>
        <v>45666</v>
      </c>
      <c r="C15" s="18">
        <v>23</v>
      </c>
      <c r="D15" s="19">
        <v>1462</v>
      </c>
      <c r="E15" s="19">
        <v>840</v>
      </c>
      <c r="F15" s="32">
        <f t="shared" si="0"/>
        <v>2325</v>
      </c>
      <c r="G15" s="18">
        <v>26</v>
      </c>
      <c r="H15" s="19">
        <v>1756</v>
      </c>
      <c r="I15" s="19">
        <v>824</v>
      </c>
      <c r="J15" s="32">
        <f t="shared" si="1"/>
        <v>2606</v>
      </c>
      <c r="K15" s="20">
        <f t="shared" si="2"/>
        <v>49</v>
      </c>
      <c r="L15" s="21">
        <f t="shared" si="2"/>
        <v>3218</v>
      </c>
      <c r="M15" s="21">
        <f t="shared" si="2"/>
        <v>1664</v>
      </c>
      <c r="N15" s="32">
        <f t="shared" si="3"/>
        <v>4931</v>
      </c>
    </row>
    <row r="16" spans="1:16" ht="12.75" x14ac:dyDescent="0.2">
      <c r="A16" s="33">
        <f t="shared" si="5"/>
        <v>45667</v>
      </c>
      <c r="B16" s="34">
        <f t="shared" si="4"/>
        <v>45667</v>
      </c>
      <c r="C16" s="22">
        <v>37</v>
      </c>
      <c r="D16" s="23">
        <v>1522</v>
      </c>
      <c r="E16" s="23">
        <v>1380</v>
      </c>
      <c r="F16" s="35">
        <f t="shared" si="0"/>
        <v>2939</v>
      </c>
      <c r="G16" s="22">
        <v>32</v>
      </c>
      <c r="H16" s="23">
        <v>1490</v>
      </c>
      <c r="I16" s="23">
        <v>1012</v>
      </c>
      <c r="J16" s="35">
        <f t="shared" si="1"/>
        <v>2534</v>
      </c>
      <c r="K16" s="24">
        <f t="shared" si="2"/>
        <v>69</v>
      </c>
      <c r="L16" s="25">
        <f t="shared" si="2"/>
        <v>3012</v>
      </c>
      <c r="M16" s="25">
        <f t="shared" si="2"/>
        <v>2392</v>
      </c>
      <c r="N16" s="35">
        <f t="shared" si="3"/>
        <v>5473</v>
      </c>
    </row>
    <row r="17" spans="1:14" ht="12.75" x14ac:dyDescent="0.2">
      <c r="A17" s="30">
        <f t="shared" si="5"/>
        <v>45668</v>
      </c>
      <c r="B17" s="31">
        <f t="shared" si="4"/>
        <v>45668</v>
      </c>
      <c r="C17" s="18">
        <v>98</v>
      </c>
      <c r="D17" s="19">
        <v>943</v>
      </c>
      <c r="E17" s="19">
        <v>2460</v>
      </c>
      <c r="F17" s="32">
        <f t="shared" si="0"/>
        <v>3501</v>
      </c>
      <c r="G17" s="18">
        <v>95</v>
      </c>
      <c r="H17" s="19">
        <v>1025</v>
      </c>
      <c r="I17" s="19">
        <v>1952</v>
      </c>
      <c r="J17" s="32">
        <f t="shared" si="1"/>
        <v>3072</v>
      </c>
      <c r="K17" s="20">
        <f t="shared" si="2"/>
        <v>193</v>
      </c>
      <c r="L17" s="21">
        <f t="shared" si="2"/>
        <v>1968</v>
      </c>
      <c r="M17" s="21">
        <f t="shared" si="2"/>
        <v>4412</v>
      </c>
      <c r="N17" s="32">
        <f t="shared" si="3"/>
        <v>6573</v>
      </c>
    </row>
    <row r="18" spans="1:14" ht="12.75" x14ac:dyDescent="0.2">
      <c r="A18" s="33">
        <f t="shared" si="5"/>
        <v>45669</v>
      </c>
      <c r="B18" s="34">
        <f t="shared" si="4"/>
        <v>45669</v>
      </c>
      <c r="C18" s="22">
        <v>54</v>
      </c>
      <c r="D18" s="23">
        <v>152</v>
      </c>
      <c r="E18" s="23">
        <v>1248</v>
      </c>
      <c r="F18" s="35">
        <f t="shared" si="0"/>
        <v>1454</v>
      </c>
      <c r="G18" s="22">
        <v>52</v>
      </c>
      <c r="H18" s="23">
        <v>306</v>
      </c>
      <c r="I18" s="23">
        <v>1485</v>
      </c>
      <c r="J18" s="35">
        <f t="shared" si="1"/>
        <v>1843</v>
      </c>
      <c r="K18" s="24">
        <f t="shared" si="2"/>
        <v>106</v>
      </c>
      <c r="L18" s="25">
        <f t="shared" si="2"/>
        <v>458</v>
      </c>
      <c r="M18" s="25">
        <f t="shared" si="2"/>
        <v>2733</v>
      </c>
      <c r="N18" s="35">
        <f t="shared" si="3"/>
        <v>3297</v>
      </c>
    </row>
    <row r="19" spans="1:14" ht="12.75" x14ac:dyDescent="0.2">
      <c r="A19" s="30">
        <f t="shared" si="5"/>
        <v>45670</v>
      </c>
      <c r="B19" s="31">
        <f t="shared" si="4"/>
        <v>45670</v>
      </c>
      <c r="C19" s="18">
        <v>39</v>
      </c>
      <c r="D19" s="19">
        <v>1119</v>
      </c>
      <c r="E19" s="19">
        <v>835</v>
      </c>
      <c r="F19" s="32">
        <f t="shared" si="0"/>
        <v>1993</v>
      </c>
      <c r="G19" s="18">
        <v>31</v>
      </c>
      <c r="H19" s="19">
        <v>1929</v>
      </c>
      <c r="I19" s="19">
        <v>1055</v>
      </c>
      <c r="J19" s="32">
        <f t="shared" si="1"/>
        <v>3015</v>
      </c>
      <c r="K19" s="20">
        <f t="shared" si="2"/>
        <v>70</v>
      </c>
      <c r="L19" s="21">
        <f t="shared" si="2"/>
        <v>3048</v>
      </c>
      <c r="M19" s="21">
        <f t="shared" si="2"/>
        <v>1890</v>
      </c>
      <c r="N19" s="32">
        <f t="shared" si="3"/>
        <v>5008</v>
      </c>
    </row>
    <row r="20" spans="1:14" ht="12.75" x14ac:dyDescent="0.2">
      <c r="A20" s="33">
        <f t="shared" si="5"/>
        <v>45671</v>
      </c>
      <c r="B20" s="34">
        <f t="shared" si="4"/>
        <v>45671</v>
      </c>
      <c r="C20" s="22">
        <v>33</v>
      </c>
      <c r="D20" s="23">
        <v>1719</v>
      </c>
      <c r="E20" s="23">
        <v>759</v>
      </c>
      <c r="F20" s="35">
        <f t="shared" si="0"/>
        <v>2511</v>
      </c>
      <c r="G20" s="22">
        <v>22</v>
      </c>
      <c r="H20" s="23">
        <v>2267</v>
      </c>
      <c r="I20" s="23">
        <v>900</v>
      </c>
      <c r="J20" s="35">
        <f t="shared" si="1"/>
        <v>3189</v>
      </c>
      <c r="K20" s="24">
        <f t="shared" si="2"/>
        <v>55</v>
      </c>
      <c r="L20" s="25">
        <f t="shared" si="2"/>
        <v>3986</v>
      </c>
      <c r="M20" s="25">
        <f t="shared" si="2"/>
        <v>1659</v>
      </c>
      <c r="N20" s="35">
        <f t="shared" si="3"/>
        <v>5700</v>
      </c>
    </row>
    <row r="21" spans="1:14" ht="12.75" x14ac:dyDescent="0.2">
      <c r="A21" s="30">
        <f t="shared" si="5"/>
        <v>45672</v>
      </c>
      <c r="B21" s="31">
        <f t="shared" si="4"/>
        <v>45672</v>
      </c>
      <c r="C21" s="18">
        <v>28</v>
      </c>
      <c r="D21" s="19">
        <v>1778</v>
      </c>
      <c r="E21" s="19">
        <v>869</v>
      </c>
      <c r="F21" s="32">
        <f t="shared" si="0"/>
        <v>2675</v>
      </c>
      <c r="G21" s="18">
        <v>27</v>
      </c>
      <c r="H21" s="19">
        <v>2054</v>
      </c>
      <c r="I21" s="19">
        <v>850</v>
      </c>
      <c r="J21" s="32">
        <f t="shared" si="1"/>
        <v>2931</v>
      </c>
      <c r="K21" s="20">
        <f t="shared" si="2"/>
        <v>55</v>
      </c>
      <c r="L21" s="21">
        <f t="shared" si="2"/>
        <v>3832</v>
      </c>
      <c r="M21" s="21">
        <f t="shared" si="2"/>
        <v>1719</v>
      </c>
      <c r="N21" s="32">
        <f t="shared" si="3"/>
        <v>5606</v>
      </c>
    </row>
    <row r="22" spans="1:14" ht="12.75" x14ac:dyDescent="0.2">
      <c r="A22" s="33">
        <f t="shared" si="5"/>
        <v>45673</v>
      </c>
      <c r="B22" s="34">
        <f t="shared" si="4"/>
        <v>45673</v>
      </c>
      <c r="C22" s="22">
        <v>27</v>
      </c>
      <c r="D22" s="23">
        <v>1818</v>
      </c>
      <c r="E22" s="23">
        <v>962</v>
      </c>
      <c r="F22" s="35">
        <f t="shared" si="0"/>
        <v>2807</v>
      </c>
      <c r="G22" s="22">
        <v>28</v>
      </c>
      <c r="H22" s="23">
        <v>2018</v>
      </c>
      <c r="I22" s="23">
        <v>935</v>
      </c>
      <c r="J22" s="35">
        <f t="shared" si="1"/>
        <v>2981</v>
      </c>
      <c r="K22" s="24">
        <f t="shared" si="2"/>
        <v>55</v>
      </c>
      <c r="L22" s="25">
        <f t="shared" si="2"/>
        <v>3836</v>
      </c>
      <c r="M22" s="25">
        <f t="shared" si="2"/>
        <v>1897</v>
      </c>
      <c r="N22" s="35">
        <f t="shared" si="3"/>
        <v>5788</v>
      </c>
    </row>
    <row r="23" spans="1:14" ht="12.75" x14ac:dyDescent="0.2">
      <c r="A23" s="30">
        <f t="shared" si="5"/>
        <v>45674</v>
      </c>
      <c r="B23" s="31">
        <f t="shared" si="4"/>
        <v>45674</v>
      </c>
      <c r="C23" s="18">
        <v>42</v>
      </c>
      <c r="D23" s="19">
        <v>1720</v>
      </c>
      <c r="E23" s="19">
        <v>1543</v>
      </c>
      <c r="F23" s="32">
        <f t="shared" si="0"/>
        <v>3305</v>
      </c>
      <c r="G23" s="18">
        <v>39</v>
      </c>
      <c r="H23" s="19">
        <v>1577</v>
      </c>
      <c r="I23" s="19">
        <v>1124</v>
      </c>
      <c r="J23" s="32">
        <f t="shared" si="1"/>
        <v>2740</v>
      </c>
      <c r="K23" s="20">
        <f t="shared" si="2"/>
        <v>81</v>
      </c>
      <c r="L23" s="21">
        <f t="shared" si="2"/>
        <v>3297</v>
      </c>
      <c r="M23" s="21">
        <f t="shared" si="2"/>
        <v>2667</v>
      </c>
      <c r="N23" s="32">
        <f t="shared" si="3"/>
        <v>6045</v>
      </c>
    </row>
    <row r="24" spans="1:14" ht="12.75" x14ac:dyDescent="0.2">
      <c r="A24" s="33">
        <f t="shared" si="5"/>
        <v>45675</v>
      </c>
      <c r="B24" s="34">
        <f t="shared" si="4"/>
        <v>45675</v>
      </c>
      <c r="C24" s="22">
        <v>107</v>
      </c>
      <c r="D24" s="23">
        <v>1038</v>
      </c>
      <c r="E24" s="23">
        <v>2208</v>
      </c>
      <c r="F24" s="35">
        <f t="shared" si="0"/>
        <v>3353</v>
      </c>
      <c r="G24" s="22">
        <v>82</v>
      </c>
      <c r="H24" s="23">
        <v>1100</v>
      </c>
      <c r="I24" s="23">
        <v>1739</v>
      </c>
      <c r="J24" s="35">
        <f t="shared" si="1"/>
        <v>2921</v>
      </c>
      <c r="K24" s="24">
        <f t="shared" si="2"/>
        <v>189</v>
      </c>
      <c r="L24" s="25">
        <f t="shared" si="2"/>
        <v>2138</v>
      </c>
      <c r="M24" s="25">
        <f t="shared" si="2"/>
        <v>3947</v>
      </c>
      <c r="N24" s="35">
        <f t="shared" si="3"/>
        <v>6274</v>
      </c>
    </row>
    <row r="25" spans="1:14" ht="12.75" x14ac:dyDescent="0.2">
      <c r="A25" s="30">
        <f t="shared" si="5"/>
        <v>45676</v>
      </c>
      <c r="B25" s="31">
        <f t="shared" si="4"/>
        <v>45676</v>
      </c>
      <c r="C25" s="18">
        <v>75</v>
      </c>
      <c r="D25" s="19">
        <v>186</v>
      </c>
      <c r="E25" s="19">
        <v>1201</v>
      </c>
      <c r="F25" s="32">
        <f t="shared" si="0"/>
        <v>1462</v>
      </c>
      <c r="G25" s="18">
        <v>67</v>
      </c>
      <c r="H25" s="19">
        <v>305</v>
      </c>
      <c r="I25" s="19">
        <v>1590</v>
      </c>
      <c r="J25" s="32">
        <f t="shared" si="1"/>
        <v>1962</v>
      </c>
      <c r="K25" s="20">
        <f t="shared" si="2"/>
        <v>142</v>
      </c>
      <c r="L25" s="21">
        <f t="shared" si="2"/>
        <v>491</v>
      </c>
      <c r="M25" s="21">
        <f t="shared" si="2"/>
        <v>2791</v>
      </c>
      <c r="N25" s="32">
        <f t="shared" si="3"/>
        <v>3424</v>
      </c>
    </row>
    <row r="26" spans="1:14" ht="12.75" x14ac:dyDescent="0.2">
      <c r="A26" s="33">
        <f t="shared" si="5"/>
        <v>45677</v>
      </c>
      <c r="B26" s="34">
        <f t="shared" si="4"/>
        <v>45677</v>
      </c>
      <c r="C26" s="22">
        <v>40</v>
      </c>
      <c r="D26" s="23">
        <v>1246</v>
      </c>
      <c r="E26" s="23">
        <v>882</v>
      </c>
      <c r="F26" s="35">
        <f t="shared" si="0"/>
        <v>2168</v>
      </c>
      <c r="G26" s="22">
        <v>30</v>
      </c>
      <c r="H26" s="23">
        <v>2029</v>
      </c>
      <c r="I26" s="23">
        <v>1072</v>
      </c>
      <c r="J26" s="35">
        <f t="shared" si="1"/>
        <v>3131</v>
      </c>
      <c r="K26" s="24">
        <f t="shared" si="2"/>
        <v>70</v>
      </c>
      <c r="L26" s="25">
        <f t="shared" si="2"/>
        <v>3275</v>
      </c>
      <c r="M26" s="25">
        <f t="shared" si="2"/>
        <v>1954</v>
      </c>
      <c r="N26" s="35">
        <f t="shared" si="3"/>
        <v>5299</v>
      </c>
    </row>
    <row r="27" spans="1:14" ht="12.75" x14ac:dyDescent="0.2">
      <c r="A27" s="30">
        <f t="shared" si="5"/>
        <v>45678</v>
      </c>
      <c r="B27" s="31">
        <f t="shared" si="4"/>
        <v>45678</v>
      </c>
      <c r="C27" s="18">
        <v>23</v>
      </c>
      <c r="D27" s="19">
        <v>41</v>
      </c>
      <c r="E27" s="19">
        <v>682</v>
      </c>
      <c r="F27" s="32">
        <f t="shared" si="0"/>
        <v>746</v>
      </c>
      <c r="G27" s="18">
        <v>12</v>
      </c>
      <c r="H27" s="19">
        <v>119</v>
      </c>
      <c r="I27" s="19">
        <v>830</v>
      </c>
      <c r="J27" s="32">
        <f t="shared" si="1"/>
        <v>961</v>
      </c>
      <c r="K27" s="20">
        <f t="shared" si="2"/>
        <v>35</v>
      </c>
      <c r="L27" s="21">
        <f t="shared" si="2"/>
        <v>160</v>
      </c>
      <c r="M27" s="21">
        <f t="shared" si="2"/>
        <v>1512</v>
      </c>
      <c r="N27" s="32">
        <f t="shared" si="3"/>
        <v>1707</v>
      </c>
    </row>
    <row r="28" spans="1:14" ht="12.75" x14ac:dyDescent="0.2">
      <c r="A28" s="33">
        <f t="shared" si="5"/>
        <v>45679</v>
      </c>
      <c r="B28" s="34">
        <f t="shared" si="4"/>
        <v>45679</v>
      </c>
      <c r="C28" s="22">
        <v>17</v>
      </c>
      <c r="D28" s="23">
        <v>1579</v>
      </c>
      <c r="E28" s="23">
        <v>945</v>
      </c>
      <c r="F28" s="35">
        <f t="shared" si="0"/>
        <v>2541</v>
      </c>
      <c r="G28" s="22">
        <v>22</v>
      </c>
      <c r="H28" s="23">
        <v>1758</v>
      </c>
      <c r="I28" s="23">
        <v>1085</v>
      </c>
      <c r="J28" s="35">
        <f t="shared" si="1"/>
        <v>2865</v>
      </c>
      <c r="K28" s="24">
        <f t="shared" si="2"/>
        <v>39</v>
      </c>
      <c r="L28" s="25">
        <f t="shared" si="2"/>
        <v>3337</v>
      </c>
      <c r="M28" s="25">
        <f t="shared" si="2"/>
        <v>2030</v>
      </c>
      <c r="N28" s="35">
        <f t="shared" si="3"/>
        <v>5406</v>
      </c>
    </row>
    <row r="29" spans="1:14" ht="12.75" x14ac:dyDescent="0.2">
      <c r="A29" s="30">
        <f t="shared" si="5"/>
        <v>45680</v>
      </c>
      <c r="B29" s="31">
        <f t="shared" si="4"/>
        <v>45680</v>
      </c>
      <c r="C29" s="18">
        <v>32</v>
      </c>
      <c r="D29" s="19">
        <v>1808</v>
      </c>
      <c r="E29" s="19">
        <v>1017</v>
      </c>
      <c r="F29" s="32">
        <f t="shared" si="0"/>
        <v>2857</v>
      </c>
      <c r="G29" s="18">
        <v>37</v>
      </c>
      <c r="H29" s="19">
        <v>1962</v>
      </c>
      <c r="I29" s="19">
        <v>1116</v>
      </c>
      <c r="J29" s="32">
        <f t="shared" si="1"/>
        <v>3115</v>
      </c>
      <c r="K29" s="20">
        <f t="shared" si="2"/>
        <v>69</v>
      </c>
      <c r="L29" s="21">
        <f t="shared" si="2"/>
        <v>3770</v>
      </c>
      <c r="M29" s="21">
        <f t="shared" si="2"/>
        <v>2133</v>
      </c>
      <c r="N29" s="32">
        <f t="shared" si="3"/>
        <v>5972</v>
      </c>
    </row>
    <row r="30" spans="1:14" ht="12.75" x14ac:dyDescent="0.2">
      <c r="A30" s="33">
        <f t="shared" si="5"/>
        <v>45681</v>
      </c>
      <c r="B30" s="34">
        <f t="shared" si="4"/>
        <v>45681</v>
      </c>
      <c r="C30" s="22">
        <v>36</v>
      </c>
      <c r="D30" s="23">
        <v>1658</v>
      </c>
      <c r="E30" s="23">
        <v>1525</v>
      </c>
      <c r="F30" s="35">
        <f t="shared" si="0"/>
        <v>3219</v>
      </c>
      <c r="G30" s="22">
        <v>41</v>
      </c>
      <c r="H30" s="23">
        <v>1553</v>
      </c>
      <c r="I30" s="23">
        <v>1251</v>
      </c>
      <c r="J30" s="35">
        <f t="shared" si="1"/>
        <v>2845</v>
      </c>
      <c r="K30" s="24">
        <f t="shared" si="2"/>
        <v>77</v>
      </c>
      <c r="L30" s="25">
        <f t="shared" si="2"/>
        <v>3211</v>
      </c>
      <c r="M30" s="25">
        <f t="shared" si="2"/>
        <v>2776</v>
      </c>
      <c r="N30" s="35">
        <f t="shared" si="3"/>
        <v>6064</v>
      </c>
    </row>
    <row r="31" spans="1:14" ht="12.75" x14ac:dyDescent="0.2">
      <c r="A31" s="30">
        <f t="shared" si="5"/>
        <v>45682</v>
      </c>
      <c r="B31" s="31">
        <f t="shared" si="4"/>
        <v>45682</v>
      </c>
      <c r="C31" s="18">
        <v>78</v>
      </c>
      <c r="D31" s="19">
        <v>964</v>
      </c>
      <c r="E31" s="19">
        <v>1997</v>
      </c>
      <c r="F31" s="32">
        <f t="shared" si="0"/>
        <v>3039</v>
      </c>
      <c r="G31" s="18">
        <v>73</v>
      </c>
      <c r="H31" s="19">
        <v>937</v>
      </c>
      <c r="I31" s="19">
        <v>1779</v>
      </c>
      <c r="J31" s="32">
        <f t="shared" si="1"/>
        <v>2789</v>
      </c>
      <c r="K31" s="20">
        <f t="shared" si="2"/>
        <v>151</v>
      </c>
      <c r="L31" s="21">
        <f t="shared" si="2"/>
        <v>1901</v>
      </c>
      <c r="M31" s="21">
        <f t="shared" si="2"/>
        <v>3776</v>
      </c>
      <c r="N31" s="32">
        <f t="shared" si="3"/>
        <v>5828</v>
      </c>
    </row>
    <row r="32" spans="1:14" ht="12.75" x14ac:dyDescent="0.2">
      <c r="A32" s="33">
        <f t="shared" si="5"/>
        <v>45683</v>
      </c>
      <c r="B32" s="34">
        <f t="shared" si="4"/>
        <v>45683</v>
      </c>
      <c r="C32" s="22">
        <v>0</v>
      </c>
      <c r="D32" s="23">
        <v>0</v>
      </c>
      <c r="E32" s="23">
        <v>0</v>
      </c>
      <c r="F32" s="35">
        <f t="shared" si="0"/>
        <v>0</v>
      </c>
      <c r="G32" s="22">
        <v>0</v>
      </c>
      <c r="H32" s="23">
        <v>0</v>
      </c>
      <c r="I32" s="23">
        <v>0</v>
      </c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6" ht="12.75" x14ac:dyDescent="0.2">
      <c r="A33" s="30">
        <f t="shared" si="5"/>
        <v>45684</v>
      </c>
      <c r="B33" s="31">
        <f t="shared" si="4"/>
        <v>45684</v>
      </c>
      <c r="C33" s="18">
        <v>28</v>
      </c>
      <c r="D33" s="19">
        <v>1187</v>
      </c>
      <c r="E33" s="19">
        <v>1176</v>
      </c>
      <c r="F33" s="32">
        <f t="shared" si="0"/>
        <v>2391</v>
      </c>
      <c r="G33" s="18">
        <v>25</v>
      </c>
      <c r="H33" s="19">
        <v>1972</v>
      </c>
      <c r="I33" s="19">
        <v>1228</v>
      </c>
      <c r="J33" s="32">
        <f t="shared" si="1"/>
        <v>3225</v>
      </c>
      <c r="K33" s="20">
        <f t="shared" si="2"/>
        <v>53</v>
      </c>
      <c r="L33" s="21">
        <f t="shared" si="2"/>
        <v>3159</v>
      </c>
      <c r="M33" s="21">
        <f t="shared" si="2"/>
        <v>2404</v>
      </c>
      <c r="N33" s="32">
        <f t="shared" si="3"/>
        <v>5616</v>
      </c>
    </row>
    <row r="34" spans="1:16" ht="12.75" x14ac:dyDescent="0.2">
      <c r="A34" s="33">
        <f t="shared" si="5"/>
        <v>45685</v>
      </c>
      <c r="B34" s="34">
        <f t="shared" si="4"/>
        <v>45685</v>
      </c>
      <c r="C34" s="22">
        <v>31</v>
      </c>
      <c r="D34" s="23">
        <v>1676</v>
      </c>
      <c r="E34" s="23">
        <v>865</v>
      </c>
      <c r="F34" s="35">
        <f t="shared" si="0"/>
        <v>2572</v>
      </c>
      <c r="G34" s="22">
        <v>27</v>
      </c>
      <c r="H34" s="23">
        <v>2180</v>
      </c>
      <c r="I34" s="23">
        <v>876</v>
      </c>
      <c r="J34" s="35">
        <f t="shared" si="1"/>
        <v>3083</v>
      </c>
      <c r="K34" s="24">
        <f t="shared" si="2"/>
        <v>58</v>
      </c>
      <c r="L34" s="25">
        <f t="shared" si="2"/>
        <v>3856</v>
      </c>
      <c r="M34" s="25">
        <f t="shared" si="2"/>
        <v>1741</v>
      </c>
      <c r="N34" s="35">
        <f t="shared" si="3"/>
        <v>5655</v>
      </c>
    </row>
    <row r="35" spans="1:16" ht="12.75" x14ac:dyDescent="0.2">
      <c r="A35" s="30">
        <f t="shared" si="5"/>
        <v>45686</v>
      </c>
      <c r="B35" s="31">
        <f t="shared" si="4"/>
        <v>45686</v>
      </c>
      <c r="C35" s="18">
        <v>31</v>
      </c>
      <c r="D35" s="19">
        <v>1891</v>
      </c>
      <c r="E35" s="19">
        <v>1011</v>
      </c>
      <c r="F35" s="32">
        <f t="shared" si="0"/>
        <v>2933</v>
      </c>
      <c r="G35" s="18">
        <v>32</v>
      </c>
      <c r="H35" s="19">
        <v>2125</v>
      </c>
      <c r="I35" s="19">
        <v>923</v>
      </c>
      <c r="J35" s="32">
        <f t="shared" si="1"/>
        <v>3080</v>
      </c>
      <c r="K35" s="20">
        <f t="shared" si="2"/>
        <v>63</v>
      </c>
      <c r="L35" s="21">
        <f t="shared" si="2"/>
        <v>4016</v>
      </c>
      <c r="M35" s="21">
        <f t="shared" si="2"/>
        <v>1934</v>
      </c>
      <c r="N35" s="32">
        <f t="shared" si="3"/>
        <v>6013</v>
      </c>
    </row>
    <row r="36" spans="1:16" ht="12.75" x14ac:dyDescent="0.2">
      <c r="A36" s="33">
        <f t="shared" si="5"/>
        <v>45687</v>
      </c>
      <c r="B36" s="34">
        <f t="shared" si="4"/>
        <v>45687</v>
      </c>
      <c r="C36" s="22">
        <v>25</v>
      </c>
      <c r="D36" s="23">
        <v>1860</v>
      </c>
      <c r="E36" s="23">
        <v>1024</v>
      </c>
      <c r="F36" s="35">
        <f t="shared" si="0"/>
        <v>2909</v>
      </c>
      <c r="G36" s="22">
        <v>32</v>
      </c>
      <c r="H36" s="23">
        <v>1873</v>
      </c>
      <c r="I36" s="23">
        <v>1051</v>
      </c>
      <c r="J36" s="35">
        <f t="shared" si="1"/>
        <v>2956</v>
      </c>
      <c r="K36" s="24">
        <f t="shared" si="2"/>
        <v>57</v>
      </c>
      <c r="L36" s="25">
        <f t="shared" si="2"/>
        <v>3733</v>
      </c>
      <c r="M36" s="25">
        <f t="shared" si="2"/>
        <v>2075</v>
      </c>
      <c r="N36" s="35">
        <f t="shared" si="3"/>
        <v>5865</v>
      </c>
    </row>
    <row r="37" spans="1:16" s="14" customFormat="1" ht="12.75" x14ac:dyDescent="0.2">
      <c r="A37" s="36">
        <f t="shared" si="5"/>
        <v>45688</v>
      </c>
      <c r="B37" s="37">
        <f t="shared" si="4"/>
        <v>45688</v>
      </c>
      <c r="C37" s="26">
        <v>34</v>
      </c>
      <c r="D37" s="27">
        <v>1670</v>
      </c>
      <c r="E37" s="27">
        <v>1730</v>
      </c>
      <c r="F37" s="38">
        <f>IF($A37=" "," ",SUM(C37:E37))</f>
        <v>3434</v>
      </c>
      <c r="G37" s="26">
        <v>41</v>
      </c>
      <c r="H37" s="27">
        <v>1580</v>
      </c>
      <c r="I37" s="27">
        <v>1238</v>
      </c>
      <c r="J37" s="38">
        <f>IF($A37=" "," ",SUM(G37:I37))</f>
        <v>2859</v>
      </c>
      <c r="K37" s="28">
        <f>IF($A37=" "," ",SUM(C37,G37))</f>
        <v>75</v>
      </c>
      <c r="L37" s="29">
        <f>IF($A37=" "," ",SUM(D37,H37))</f>
        <v>3250</v>
      </c>
      <c r="M37" s="29">
        <f>IF($A37=" "," ",SUM(E37,I37))</f>
        <v>2968</v>
      </c>
      <c r="N37" s="38">
        <f>IF($A37=" "," ",SUM(K37:M37))</f>
        <v>6293</v>
      </c>
    </row>
    <row r="38" spans="1:16" s="13" customFormat="1" ht="12.75" x14ac:dyDescent="0.2">
      <c r="A38" s="94" t="s">
        <v>62</v>
      </c>
      <c r="B38" s="95"/>
      <c r="C38" s="64">
        <f>SUM(C7:C37)</f>
        <v>1237</v>
      </c>
      <c r="D38" s="64">
        <f t="shared" ref="D38:N38" si="6">SUM(D7:D37)</f>
        <v>34054</v>
      </c>
      <c r="E38" s="64">
        <f t="shared" si="6"/>
        <v>41392</v>
      </c>
      <c r="F38" s="64">
        <f t="shared" si="6"/>
        <v>76683</v>
      </c>
      <c r="G38" s="64">
        <f t="shared" si="6"/>
        <v>1183</v>
      </c>
      <c r="H38" s="64">
        <f t="shared" si="6"/>
        <v>40186</v>
      </c>
      <c r="I38" s="64">
        <f t="shared" si="6"/>
        <v>44243</v>
      </c>
      <c r="J38" s="64">
        <f t="shared" si="6"/>
        <v>85612</v>
      </c>
      <c r="K38" s="64">
        <f t="shared" si="6"/>
        <v>2420</v>
      </c>
      <c r="L38" s="64">
        <f t="shared" si="6"/>
        <v>74240</v>
      </c>
      <c r="M38" s="64">
        <f t="shared" si="6"/>
        <v>85635</v>
      </c>
      <c r="N38" s="65">
        <f t="shared" si="6"/>
        <v>162295</v>
      </c>
      <c r="O38" s="12"/>
      <c r="P38" s="12"/>
    </row>
    <row r="39" spans="1:16" s="13" customFormat="1" ht="12.75" x14ac:dyDescent="0.2">
      <c r="A39" s="86" t="s">
        <v>10</v>
      </c>
      <c r="B39" s="87"/>
      <c r="C39" s="66">
        <f>IF(COUNT(C7:C37)=0," ",C38/COUNT(C7:C37))</f>
        <v>39.903225806451616</v>
      </c>
      <c r="D39" s="66">
        <f t="shared" ref="D39:N39" si="7">IF(COUNT(D7:D37)=0," ",D38/COUNT(D7:D37))</f>
        <v>1098.516129032258</v>
      </c>
      <c r="E39" s="66">
        <f t="shared" si="7"/>
        <v>1335.2258064516129</v>
      </c>
      <c r="F39" s="66">
        <f t="shared" si="7"/>
        <v>2473.6451612903224</v>
      </c>
      <c r="G39" s="66">
        <f t="shared" si="7"/>
        <v>38.161290322580648</v>
      </c>
      <c r="H39" s="66">
        <f t="shared" si="7"/>
        <v>1296.3225806451612</v>
      </c>
      <c r="I39" s="66">
        <f t="shared" si="7"/>
        <v>1427.1935483870968</v>
      </c>
      <c r="J39" s="66">
        <f t="shared" si="7"/>
        <v>2761.6774193548385</v>
      </c>
      <c r="K39" s="66">
        <f t="shared" si="7"/>
        <v>78.064516129032256</v>
      </c>
      <c r="L39" s="66">
        <f t="shared" si="7"/>
        <v>2394.8387096774195</v>
      </c>
      <c r="M39" s="66">
        <f t="shared" si="7"/>
        <v>2762.4193548387098</v>
      </c>
      <c r="N39" s="67">
        <f t="shared" si="7"/>
        <v>5235.322580645161</v>
      </c>
      <c r="O39" s="12"/>
      <c r="P39" s="12"/>
    </row>
    <row r="40" spans="1:16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6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6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6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6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6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6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6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M1:N1"/>
    <mergeCell ref="A3:N3"/>
    <mergeCell ref="A2:N2"/>
    <mergeCell ref="A39:B39"/>
    <mergeCell ref="A6:B6"/>
    <mergeCell ref="A4:N4"/>
    <mergeCell ref="C5:F5"/>
    <mergeCell ref="G5:J5"/>
    <mergeCell ref="A38:B38"/>
    <mergeCell ref="K5:N5"/>
  </mergeCells>
  <phoneticPr fontId="0" type="noConversion"/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14">
    <pageSetUpPr fitToPage="1"/>
  </sheetPr>
  <dimension ref="A1:S44"/>
  <sheetViews>
    <sheetView showGridLines="0" zoomScaleNormal="100" workbookViewId="0">
      <selection activeCell="T11" sqref="T11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28 février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Janv!A37+1</f>
        <v>45689</v>
      </c>
      <c r="B7" s="31">
        <f>A7</f>
        <v>45689</v>
      </c>
      <c r="C7" s="18">
        <v>87</v>
      </c>
      <c r="D7" s="19">
        <v>922</v>
      </c>
      <c r="E7" s="19">
        <v>2145</v>
      </c>
      <c r="F7" s="32">
        <f t="shared" ref="F7:F34" si="0">IF($A7=" "," ",SUM(C7:E7))</f>
        <v>3154</v>
      </c>
      <c r="G7" s="18">
        <v>79</v>
      </c>
      <c r="H7" s="19">
        <v>952</v>
      </c>
      <c r="I7" s="19">
        <v>1771</v>
      </c>
      <c r="J7" s="32">
        <f t="shared" ref="J7:J34" si="1">IF($A7=" "," ",SUM(G7:I7))</f>
        <v>2802</v>
      </c>
      <c r="K7" s="20">
        <f t="shared" ref="K7:M34" si="2">IF($A7=" "," ",SUM(C7,G7))</f>
        <v>166</v>
      </c>
      <c r="L7" s="21">
        <f t="shared" si="2"/>
        <v>1874</v>
      </c>
      <c r="M7" s="21">
        <f t="shared" si="2"/>
        <v>3916</v>
      </c>
      <c r="N7" s="32">
        <f t="shared" ref="N7:N34" si="3">IF($A7=" "," ",SUM(K7:M7))</f>
        <v>5956</v>
      </c>
      <c r="Q7" s="4"/>
    </row>
    <row r="8" spans="1:18" ht="12.75" x14ac:dyDescent="0.2">
      <c r="A8" s="33">
        <f>A7+1</f>
        <v>45690</v>
      </c>
      <c r="B8" s="34">
        <f t="shared" ref="B8:B34" si="4">A8</f>
        <v>45690</v>
      </c>
      <c r="C8" s="22">
        <v>69</v>
      </c>
      <c r="D8" s="23">
        <v>165</v>
      </c>
      <c r="E8" s="23">
        <v>1477</v>
      </c>
      <c r="F8" s="35">
        <f t="shared" si="0"/>
        <v>1711</v>
      </c>
      <c r="G8" s="22">
        <v>67</v>
      </c>
      <c r="H8" s="23">
        <v>293</v>
      </c>
      <c r="I8" s="23">
        <v>1832</v>
      </c>
      <c r="J8" s="35">
        <f t="shared" si="1"/>
        <v>2192</v>
      </c>
      <c r="K8" s="24">
        <f t="shared" si="2"/>
        <v>136</v>
      </c>
      <c r="L8" s="25">
        <f t="shared" si="2"/>
        <v>458</v>
      </c>
      <c r="M8" s="25">
        <f t="shared" si="2"/>
        <v>3309</v>
      </c>
      <c r="N8" s="35">
        <f t="shared" si="3"/>
        <v>3903</v>
      </c>
      <c r="Q8" s="4"/>
    </row>
    <row r="9" spans="1:18" ht="12.75" x14ac:dyDescent="0.2">
      <c r="A9" s="30">
        <f t="shared" ref="A9:A34" si="5">A8+1</f>
        <v>45691</v>
      </c>
      <c r="B9" s="31">
        <f t="shared" si="4"/>
        <v>45691</v>
      </c>
      <c r="C9" s="18">
        <v>49</v>
      </c>
      <c r="D9" s="19">
        <v>1251</v>
      </c>
      <c r="E9" s="19">
        <v>1119</v>
      </c>
      <c r="F9" s="32">
        <f t="shared" si="0"/>
        <v>2419</v>
      </c>
      <c r="G9" s="18">
        <v>42</v>
      </c>
      <c r="H9" s="19">
        <v>2057</v>
      </c>
      <c r="I9" s="19">
        <v>1324</v>
      </c>
      <c r="J9" s="32">
        <f t="shared" si="1"/>
        <v>3423</v>
      </c>
      <c r="K9" s="20">
        <f t="shared" si="2"/>
        <v>91</v>
      </c>
      <c r="L9" s="21">
        <f t="shared" si="2"/>
        <v>3308</v>
      </c>
      <c r="M9" s="21">
        <f t="shared" si="2"/>
        <v>2443</v>
      </c>
      <c r="N9" s="32">
        <f t="shared" si="3"/>
        <v>5842</v>
      </c>
    </row>
    <row r="10" spans="1:18" ht="12.75" x14ac:dyDescent="0.2">
      <c r="A10" s="33">
        <f t="shared" si="5"/>
        <v>45692</v>
      </c>
      <c r="B10" s="34">
        <f t="shared" si="4"/>
        <v>45692</v>
      </c>
      <c r="C10" s="22">
        <v>41</v>
      </c>
      <c r="D10" s="23">
        <v>1711</v>
      </c>
      <c r="E10" s="23">
        <v>877</v>
      </c>
      <c r="F10" s="35">
        <f t="shared" si="0"/>
        <v>2629</v>
      </c>
      <c r="G10" s="22">
        <v>30</v>
      </c>
      <c r="H10" s="23">
        <v>2198</v>
      </c>
      <c r="I10" s="23">
        <v>904</v>
      </c>
      <c r="J10" s="35">
        <f t="shared" si="1"/>
        <v>3132</v>
      </c>
      <c r="K10" s="24">
        <f t="shared" si="2"/>
        <v>71</v>
      </c>
      <c r="L10" s="25">
        <f t="shared" si="2"/>
        <v>3909</v>
      </c>
      <c r="M10" s="25">
        <f t="shared" si="2"/>
        <v>1781</v>
      </c>
      <c r="N10" s="35">
        <f t="shared" si="3"/>
        <v>5761</v>
      </c>
    </row>
    <row r="11" spans="1:18" ht="12.75" x14ac:dyDescent="0.2">
      <c r="A11" s="30">
        <f t="shared" si="5"/>
        <v>45693</v>
      </c>
      <c r="B11" s="31">
        <f t="shared" si="4"/>
        <v>45693</v>
      </c>
      <c r="C11" s="18">
        <v>32</v>
      </c>
      <c r="D11" s="19">
        <v>1987</v>
      </c>
      <c r="E11" s="19">
        <v>945</v>
      </c>
      <c r="F11" s="32">
        <f t="shared" si="0"/>
        <v>2964</v>
      </c>
      <c r="G11" s="18">
        <v>34</v>
      </c>
      <c r="H11" s="19">
        <v>2200</v>
      </c>
      <c r="I11" s="19">
        <v>975</v>
      </c>
      <c r="J11" s="32">
        <f t="shared" si="1"/>
        <v>3209</v>
      </c>
      <c r="K11" s="20">
        <f t="shared" si="2"/>
        <v>66</v>
      </c>
      <c r="L11" s="21">
        <f t="shared" si="2"/>
        <v>4187</v>
      </c>
      <c r="M11" s="21">
        <f t="shared" si="2"/>
        <v>1920</v>
      </c>
      <c r="N11" s="32">
        <f t="shared" si="3"/>
        <v>6173</v>
      </c>
    </row>
    <row r="12" spans="1:18" ht="12.75" x14ac:dyDescent="0.2">
      <c r="A12" s="33">
        <f t="shared" si="5"/>
        <v>45694</v>
      </c>
      <c r="B12" s="34">
        <f t="shared" si="4"/>
        <v>45694</v>
      </c>
      <c r="C12" s="22">
        <v>28</v>
      </c>
      <c r="D12" s="23">
        <v>1837</v>
      </c>
      <c r="E12" s="23">
        <v>1104</v>
      </c>
      <c r="F12" s="35">
        <f t="shared" si="0"/>
        <v>2969</v>
      </c>
      <c r="G12" s="22">
        <v>41</v>
      </c>
      <c r="H12" s="23">
        <v>1946</v>
      </c>
      <c r="I12" s="23">
        <v>1051</v>
      </c>
      <c r="J12" s="35">
        <f t="shared" si="1"/>
        <v>3038</v>
      </c>
      <c r="K12" s="24">
        <f t="shared" si="2"/>
        <v>69</v>
      </c>
      <c r="L12" s="25">
        <f t="shared" si="2"/>
        <v>3783</v>
      </c>
      <c r="M12" s="25">
        <f t="shared" si="2"/>
        <v>2155</v>
      </c>
      <c r="N12" s="35">
        <f t="shared" si="3"/>
        <v>6007</v>
      </c>
    </row>
    <row r="13" spans="1:18" ht="12.75" x14ac:dyDescent="0.2">
      <c r="A13" s="30">
        <f t="shared" si="5"/>
        <v>45695</v>
      </c>
      <c r="B13" s="31">
        <f t="shared" si="4"/>
        <v>45695</v>
      </c>
      <c r="C13" s="18">
        <v>41</v>
      </c>
      <c r="D13" s="19">
        <v>1821</v>
      </c>
      <c r="E13" s="19">
        <v>1543</v>
      </c>
      <c r="F13" s="32">
        <f t="shared" si="0"/>
        <v>3405</v>
      </c>
      <c r="G13" s="18">
        <v>55</v>
      </c>
      <c r="H13" s="19">
        <v>1623</v>
      </c>
      <c r="I13" s="19">
        <v>1278</v>
      </c>
      <c r="J13" s="32">
        <f t="shared" si="1"/>
        <v>2956</v>
      </c>
      <c r="K13" s="20">
        <f t="shared" si="2"/>
        <v>96</v>
      </c>
      <c r="L13" s="21">
        <f t="shared" si="2"/>
        <v>3444</v>
      </c>
      <c r="M13" s="21">
        <f t="shared" si="2"/>
        <v>2821</v>
      </c>
      <c r="N13" s="32">
        <f t="shared" si="3"/>
        <v>6361</v>
      </c>
    </row>
    <row r="14" spans="1:18" ht="12.75" x14ac:dyDescent="0.2">
      <c r="A14" s="33">
        <f t="shared" si="5"/>
        <v>45696</v>
      </c>
      <c r="B14" s="34">
        <f t="shared" si="4"/>
        <v>45696</v>
      </c>
      <c r="C14" s="22">
        <v>73</v>
      </c>
      <c r="D14" s="23">
        <v>783</v>
      </c>
      <c r="E14" s="23">
        <v>2217</v>
      </c>
      <c r="F14" s="35">
        <f t="shared" si="0"/>
        <v>3073</v>
      </c>
      <c r="G14" s="22">
        <v>73</v>
      </c>
      <c r="H14" s="23">
        <v>834</v>
      </c>
      <c r="I14" s="23">
        <v>1724</v>
      </c>
      <c r="J14" s="35">
        <f t="shared" si="1"/>
        <v>2631</v>
      </c>
      <c r="K14" s="24">
        <f t="shared" si="2"/>
        <v>146</v>
      </c>
      <c r="L14" s="25">
        <f t="shared" si="2"/>
        <v>1617</v>
      </c>
      <c r="M14" s="25">
        <f t="shared" si="2"/>
        <v>3941</v>
      </c>
      <c r="N14" s="35">
        <f t="shared" si="3"/>
        <v>5704</v>
      </c>
    </row>
    <row r="15" spans="1:18" ht="12.75" x14ac:dyDescent="0.2">
      <c r="A15" s="30">
        <f t="shared" si="5"/>
        <v>45697</v>
      </c>
      <c r="B15" s="31">
        <f t="shared" si="4"/>
        <v>45697</v>
      </c>
      <c r="C15" s="18">
        <v>69</v>
      </c>
      <c r="D15" s="19">
        <v>177</v>
      </c>
      <c r="E15" s="19">
        <v>1276</v>
      </c>
      <c r="F15" s="32">
        <f t="shared" si="0"/>
        <v>1522</v>
      </c>
      <c r="G15" s="18">
        <v>58</v>
      </c>
      <c r="H15" s="19">
        <v>310</v>
      </c>
      <c r="I15" s="19">
        <v>1534</v>
      </c>
      <c r="J15" s="32">
        <f t="shared" si="1"/>
        <v>1902</v>
      </c>
      <c r="K15" s="20">
        <f t="shared" si="2"/>
        <v>127</v>
      </c>
      <c r="L15" s="21">
        <f t="shared" si="2"/>
        <v>487</v>
      </c>
      <c r="M15" s="21">
        <f t="shared" si="2"/>
        <v>2810</v>
      </c>
      <c r="N15" s="32">
        <f t="shared" si="3"/>
        <v>3424</v>
      </c>
    </row>
    <row r="16" spans="1:18" ht="12.75" x14ac:dyDescent="0.2">
      <c r="A16" s="33">
        <f t="shared" si="5"/>
        <v>45698</v>
      </c>
      <c r="B16" s="34">
        <f t="shared" si="4"/>
        <v>45698</v>
      </c>
      <c r="C16" s="22">
        <v>43</v>
      </c>
      <c r="D16" s="23">
        <v>1212</v>
      </c>
      <c r="E16" s="23">
        <v>889</v>
      </c>
      <c r="F16" s="35">
        <f t="shared" si="0"/>
        <v>2144</v>
      </c>
      <c r="G16" s="22">
        <v>40</v>
      </c>
      <c r="H16" s="23">
        <v>2084</v>
      </c>
      <c r="I16" s="23">
        <v>1045</v>
      </c>
      <c r="J16" s="35">
        <f t="shared" si="1"/>
        <v>3169</v>
      </c>
      <c r="K16" s="24">
        <f t="shared" si="2"/>
        <v>83</v>
      </c>
      <c r="L16" s="25">
        <f t="shared" si="2"/>
        <v>3296</v>
      </c>
      <c r="M16" s="25">
        <f t="shared" si="2"/>
        <v>1934</v>
      </c>
      <c r="N16" s="35">
        <f t="shared" si="3"/>
        <v>5313</v>
      </c>
    </row>
    <row r="17" spans="1:14" ht="12.75" x14ac:dyDescent="0.2">
      <c r="A17" s="30">
        <f t="shared" si="5"/>
        <v>45699</v>
      </c>
      <c r="B17" s="31">
        <f t="shared" si="4"/>
        <v>45699</v>
      </c>
      <c r="C17" s="18">
        <v>37</v>
      </c>
      <c r="D17" s="19">
        <v>1727</v>
      </c>
      <c r="E17" s="19">
        <v>803</v>
      </c>
      <c r="F17" s="32">
        <f t="shared" si="0"/>
        <v>2567</v>
      </c>
      <c r="G17" s="18">
        <v>27</v>
      </c>
      <c r="H17" s="19">
        <v>2225</v>
      </c>
      <c r="I17" s="19">
        <v>840</v>
      </c>
      <c r="J17" s="32">
        <f t="shared" si="1"/>
        <v>3092</v>
      </c>
      <c r="K17" s="20">
        <f t="shared" si="2"/>
        <v>64</v>
      </c>
      <c r="L17" s="21">
        <f t="shared" si="2"/>
        <v>3952</v>
      </c>
      <c r="M17" s="21">
        <f t="shared" si="2"/>
        <v>1643</v>
      </c>
      <c r="N17" s="32">
        <f t="shared" si="3"/>
        <v>5659</v>
      </c>
    </row>
    <row r="18" spans="1:14" ht="12.75" x14ac:dyDescent="0.2">
      <c r="A18" s="33">
        <f t="shared" si="5"/>
        <v>45700</v>
      </c>
      <c r="B18" s="34">
        <f t="shared" si="4"/>
        <v>45700</v>
      </c>
      <c r="C18" s="22">
        <v>31</v>
      </c>
      <c r="D18" s="23">
        <v>2010</v>
      </c>
      <c r="E18" s="23">
        <v>989</v>
      </c>
      <c r="F18" s="35">
        <f t="shared" si="0"/>
        <v>3030</v>
      </c>
      <c r="G18" s="22">
        <v>27</v>
      </c>
      <c r="H18" s="23">
        <v>2336</v>
      </c>
      <c r="I18" s="23">
        <v>912</v>
      </c>
      <c r="J18" s="35">
        <f t="shared" si="1"/>
        <v>3275</v>
      </c>
      <c r="K18" s="24">
        <f t="shared" si="2"/>
        <v>58</v>
      </c>
      <c r="L18" s="25">
        <f t="shared" si="2"/>
        <v>4346</v>
      </c>
      <c r="M18" s="25">
        <f t="shared" si="2"/>
        <v>1901</v>
      </c>
      <c r="N18" s="35">
        <f t="shared" si="3"/>
        <v>6305</v>
      </c>
    </row>
    <row r="19" spans="1:14" ht="12.75" x14ac:dyDescent="0.2">
      <c r="A19" s="30">
        <f t="shared" si="5"/>
        <v>45701</v>
      </c>
      <c r="B19" s="31">
        <f t="shared" si="4"/>
        <v>45701</v>
      </c>
      <c r="C19" s="18">
        <v>32</v>
      </c>
      <c r="D19" s="19">
        <v>1801</v>
      </c>
      <c r="E19" s="19">
        <v>1122</v>
      </c>
      <c r="F19" s="32">
        <f t="shared" si="0"/>
        <v>2955</v>
      </c>
      <c r="G19" s="18">
        <v>37</v>
      </c>
      <c r="H19" s="19">
        <v>1922</v>
      </c>
      <c r="I19" s="19">
        <v>959</v>
      </c>
      <c r="J19" s="32">
        <f t="shared" si="1"/>
        <v>2918</v>
      </c>
      <c r="K19" s="20">
        <f t="shared" si="2"/>
        <v>69</v>
      </c>
      <c r="L19" s="21">
        <f t="shared" si="2"/>
        <v>3723</v>
      </c>
      <c r="M19" s="21">
        <f t="shared" si="2"/>
        <v>2081</v>
      </c>
      <c r="N19" s="32">
        <f t="shared" si="3"/>
        <v>5873</v>
      </c>
    </row>
    <row r="20" spans="1:14" ht="12.75" x14ac:dyDescent="0.2">
      <c r="A20" s="33">
        <f t="shared" si="5"/>
        <v>45702</v>
      </c>
      <c r="B20" s="34">
        <f t="shared" si="4"/>
        <v>45702</v>
      </c>
      <c r="C20" s="22">
        <v>47</v>
      </c>
      <c r="D20" s="23">
        <v>1816</v>
      </c>
      <c r="E20" s="23">
        <v>1791</v>
      </c>
      <c r="F20" s="35">
        <f t="shared" si="0"/>
        <v>3654</v>
      </c>
      <c r="G20" s="22">
        <v>56</v>
      </c>
      <c r="H20" s="23">
        <v>1595</v>
      </c>
      <c r="I20" s="23">
        <v>1299</v>
      </c>
      <c r="J20" s="35">
        <f t="shared" si="1"/>
        <v>2950</v>
      </c>
      <c r="K20" s="24">
        <f t="shared" si="2"/>
        <v>103</v>
      </c>
      <c r="L20" s="25">
        <f t="shared" si="2"/>
        <v>3411</v>
      </c>
      <c r="M20" s="25">
        <f t="shared" si="2"/>
        <v>3090</v>
      </c>
      <c r="N20" s="35">
        <f t="shared" si="3"/>
        <v>6604</v>
      </c>
    </row>
    <row r="21" spans="1:14" ht="12.75" x14ac:dyDescent="0.2">
      <c r="A21" s="30">
        <f t="shared" si="5"/>
        <v>45703</v>
      </c>
      <c r="B21" s="31">
        <f t="shared" si="4"/>
        <v>45703</v>
      </c>
      <c r="C21" s="18">
        <v>100</v>
      </c>
      <c r="D21" s="19">
        <v>772</v>
      </c>
      <c r="E21" s="19">
        <v>2919</v>
      </c>
      <c r="F21" s="32">
        <f t="shared" si="0"/>
        <v>3791</v>
      </c>
      <c r="G21" s="18">
        <v>84</v>
      </c>
      <c r="H21" s="19">
        <v>839</v>
      </c>
      <c r="I21" s="19">
        <v>1998</v>
      </c>
      <c r="J21" s="32">
        <f t="shared" si="1"/>
        <v>2921</v>
      </c>
      <c r="K21" s="20">
        <f t="shared" si="2"/>
        <v>184</v>
      </c>
      <c r="L21" s="21">
        <f t="shared" si="2"/>
        <v>1611</v>
      </c>
      <c r="M21" s="21">
        <f t="shared" si="2"/>
        <v>4917</v>
      </c>
      <c r="N21" s="32">
        <f t="shared" si="3"/>
        <v>6712</v>
      </c>
    </row>
    <row r="22" spans="1:14" ht="12.75" x14ac:dyDescent="0.2">
      <c r="A22" s="33">
        <f t="shared" si="5"/>
        <v>45704</v>
      </c>
      <c r="B22" s="34">
        <f t="shared" si="4"/>
        <v>45704</v>
      </c>
      <c r="C22" s="22">
        <v>138</v>
      </c>
      <c r="D22" s="23">
        <v>174</v>
      </c>
      <c r="E22" s="23">
        <v>1789</v>
      </c>
      <c r="F22" s="35">
        <f t="shared" si="0"/>
        <v>2101</v>
      </c>
      <c r="G22" s="22">
        <v>79</v>
      </c>
      <c r="H22" s="23">
        <v>309</v>
      </c>
      <c r="I22" s="23">
        <v>1742</v>
      </c>
      <c r="J22" s="35">
        <f t="shared" si="1"/>
        <v>2130</v>
      </c>
      <c r="K22" s="24">
        <f t="shared" si="2"/>
        <v>217</v>
      </c>
      <c r="L22" s="25">
        <f t="shared" si="2"/>
        <v>483</v>
      </c>
      <c r="M22" s="25">
        <f t="shared" si="2"/>
        <v>3531</v>
      </c>
      <c r="N22" s="35">
        <f t="shared" si="3"/>
        <v>4231</v>
      </c>
    </row>
    <row r="23" spans="1:14" ht="12.75" x14ac:dyDescent="0.2">
      <c r="A23" s="30">
        <f t="shared" si="5"/>
        <v>45705</v>
      </c>
      <c r="B23" s="31">
        <f t="shared" si="4"/>
        <v>45705</v>
      </c>
      <c r="C23" s="18">
        <v>50</v>
      </c>
      <c r="D23" s="19">
        <v>1310</v>
      </c>
      <c r="E23" s="19">
        <v>1077</v>
      </c>
      <c r="F23" s="32">
        <f t="shared" si="0"/>
        <v>2437</v>
      </c>
      <c r="G23" s="18">
        <v>45</v>
      </c>
      <c r="H23" s="19">
        <v>2202</v>
      </c>
      <c r="I23" s="19">
        <v>1165</v>
      </c>
      <c r="J23" s="32">
        <f t="shared" si="1"/>
        <v>3412</v>
      </c>
      <c r="K23" s="20">
        <f t="shared" si="2"/>
        <v>95</v>
      </c>
      <c r="L23" s="21">
        <f t="shared" si="2"/>
        <v>3512</v>
      </c>
      <c r="M23" s="21">
        <f t="shared" si="2"/>
        <v>2242</v>
      </c>
      <c r="N23" s="32">
        <f t="shared" si="3"/>
        <v>5849</v>
      </c>
    </row>
    <row r="24" spans="1:14" ht="12.75" x14ac:dyDescent="0.2">
      <c r="A24" s="33">
        <f t="shared" si="5"/>
        <v>45706</v>
      </c>
      <c r="B24" s="34">
        <f t="shared" si="4"/>
        <v>45706</v>
      </c>
      <c r="C24" s="22">
        <v>37</v>
      </c>
      <c r="D24" s="23">
        <v>1720</v>
      </c>
      <c r="E24" s="23">
        <v>918</v>
      </c>
      <c r="F24" s="35">
        <f t="shared" si="0"/>
        <v>2675</v>
      </c>
      <c r="G24" s="22">
        <v>29</v>
      </c>
      <c r="H24" s="23">
        <v>2296</v>
      </c>
      <c r="I24" s="23">
        <v>899</v>
      </c>
      <c r="J24" s="35">
        <f t="shared" si="1"/>
        <v>3224</v>
      </c>
      <c r="K24" s="24">
        <f t="shared" si="2"/>
        <v>66</v>
      </c>
      <c r="L24" s="25">
        <f t="shared" si="2"/>
        <v>4016</v>
      </c>
      <c r="M24" s="25">
        <f t="shared" si="2"/>
        <v>1817</v>
      </c>
      <c r="N24" s="35">
        <f t="shared" si="3"/>
        <v>5899</v>
      </c>
    </row>
    <row r="25" spans="1:14" ht="12.75" x14ac:dyDescent="0.2">
      <c r="A25" s="30">
        <f t="shared" si="5"/>
        <v>45707</v>
      </c>
      <c r="B25" s="31">
        <f t="shared" si="4"/>
        <v>45707</v>
      </c>
      <c r="C25" s="18">
        <v>35</v>
      </c>
      <c r="D25" s="19">
        <v>1929</v>
      </c>
      <c r="E25" s="19">
        <v>972</v>
      </c>
      <c r="F25" s="32">
        <f t="shared" si="0"/>
        <v>2936</v>
      </c>
      <c r="G25" s="18">
        <v>32</v>
      </c>
      <c r="H25" s="19">
        <v>2132</v>
      </c>
      <c r="I25" s="19">
        <v>885</v>
      </c>
      <c r="J25" s="32">
        <f t="shared" si="1"/>
        <v>3049</v>
      </c>
      <c r="K25" s="20">
        <f t="shared" si="2"/>
        <v>67</v>
      </c>
      <c r="L25" s="21">
        <f t="shared" si="2"/>
        <v>4061</v>
      </c>
      <c r="M25" s="21">
        <f t="shared" si="2"/>
        <v>1857</v>
      </c>
      <c r="N25" s="32">
        <f t="shared" si="3"/>
        <v>5985</v>
      </c>
    </row>
    <row r="26" spans="1:14" ht="12.75" x14ac:dyDescent="0.2">
      <c r="A26" s="33">
        <f t="shared" si="5"/>
        <v>45708</v>
      </c>
      <c r="B26" s="34">
        <f t="shared" si="4"/>
        <v>45708</v>
      </c>
      <c r="C26" s="22">
        <v>30</v>
      </c>
      <c r="D26" s="23">
        <v>1859</v>
      </c>
      <c r="E26" s="23">
        <v>1166</v>
      </c>
      <c r="F26" s="35">
        <f t="shared" si="0"/>
        <v>3055</v>
      </c>
      <c r="G26" s="22">
        <v>49</v>
      </c>
      <c r="H26" s="23">
        <v>1916</v>
      </c>
      <c r="I26" s="23">
        <v>1149</v>
      </c>
      <c r="J26" s="35">
        <f t="shared" si="1"/>
        <v>3114</v>
      </c>
      <c r="K26" s="24">
        <f t="shared" si="2"/>
        <v>79</v>
      </c>
      <c r="L26" s="25">
        <f t="shared" si="2"/>
        <v>3775</v>
      </c>
      <c r="M26" s="25">
        <f t="shared" si="2"/>
        <v>2315</v>
      </c>
      <c r="N26" s="35">
        <f t="shared" si="3"/>
        <v>6169</v>
      </c>
    </row>
    <row r="27" spans="1:14" ht="12.75" x14ac:dyDescent="0.2">
      <c r="A27" s="30">
        <f t="shared" si="5"/>
        <v>45709</v>
      </c>
      <c r="B27" s="31">
        <f t="shared" si="4"/>
        <v>45709</v>
      </c>
      <c r="C27" s="18">
        <v>57</v>
      </c>
      <c r="D27" s="19">
        <v>1691</v>
      </c>
      <c r="E27" s="19">
        <v>2017</v>
      </c>
      <c r="F27" s="32">
        <f t="shared" si="0"/>
        <v>3765</v>
      </c>
      <c r="G27" s="18">
        <v>90</v>
      </c>
      <c r="H27" s="19">
        <v>1650</v>
      </c>
      <c r="I27" s="19">
        <v>1538</v>
      </c>
      <c r="J27" s="32">
        <f t="shared" si="1"/>
        <v>3278</v>
      </c>
      <c r="K27" s="20">
        <f t="shared" si="2"/>
        <v>147</v>
      </c>
      <c r="L27" s="21">
        <f t="shared" si="2"/>
        <v>3341</v>
      </c>
      <c r="M27" s="21">
        <f t="shared" si="2"/>
        <v>3555</v>
      </c>
      <c r="N27" s="32">
        <f t="shared" si="3"/>
        <v>7043</v>
      </c>
    </row>
    <row r="28" spans="1:14" ht="12.75" x14ac:dyDescent="0.2">
      <c r="A28" s="33">
        <f t="shared" si="5"/>
        <v>45710</v>
      </c>
      <c r="B28" s="34">
        <f t="shared" si="4"/>
        <v>45710</v>
      </c>
      <c r="C28" s="22">
        <v>84</v>
      </c>
      <c r="D28" s="23">
        <v>780</v>
      </c>
      <c r="E28" s="23">
        <v>3331</v>
      </c>
      <c r="F28" s="35">
        <f t="shared" si="0"/>
        <v>4195</v>
      </c>
      <c r="G28" s="22">
        <v>104</v>
      </c>
      <c r="H28" s="23">
        <v>797</v>
      </c>
      <c r="I28" s="23">
        <v>2412</v>
      </c>
      <c r="J28" s="35">
        <f t="shared" si="1"/>
        <v>3313</v>
      </c>
      <c r="K28" s="24">
        <f t="shared" si="2"/>
        <v>188</v>
      </c>
      <c r="L28" s="25">
        <f t="shared" si="2"/>
        <v>1577</v>
      </c>
      <c r="M28" s="25">
        <f t="shared" si="2"/>
        <v>5743</v>
      </c>
      <c r="N28" s="35">
        <f t="shared" si="3"/>
        <v>7508</v>
      </c>
    </row>
    <row r="29" spans="1:14" ht="12.75" x14ac:dyDescent="0.2">
      <c r="A29" s="30">
        <f t="shared" si="5"/>
        <v>45711</v>
      </c>
      <c r="B29" s="31">
        <f t="shared" si="4"/>
        <v>45711</v>
      </c>
      <c r="C29" s="18">
        <v>100</v>
      </c>
      <c r="D29" s="19">
        <v>157</v>
      </c>
      <c r="E29" s="19">
        <v>2150</v>
      </c>
      <c r="F29" s="32">
        <f t="shared" si="0"/>
        <v>2407</v>
      </c>
      <c r="G29" s="18">
        <v>75</v>
      </c>
      <c r="H29" s="19">
        <v>328</v>
      </c>
      <c r="I29" s="19">
        <v>1885</v>
      </c>
      <c r="J29" s="32">
        <f t="shared" si="1"/>
        <v>2288</v>
      </c>
      <c r="K29" s="20">
        <f t="shared" si="2"/>
        <v>175</v>
      </c>
      <c r="L29" s="21">
        <f t="shared" si="2"/>
        <v>485</v>
      </c>
      <c r="M29" s="21">
        <f t="shared" si="2"/>
        <v>4035</v>
      </c>
      <c r="N29" s="32">
        <f t="shared" si="3"/>
        <v>4695</v>
      </c>
    </row>
    <row r="30" spans="1:14" ht="12.75" x14ac:dyDescent="0.2">
      <c r="A30" s="33">
        <f t="shared" si="5"/>
        <v>45712</v>
      </c>
      <c r="B30" s="34">
        <f t="shared" si="4"/>
        <v>45712</v>
      </c>
      <c r="C30" s="22">
        <v>48</v>
      </c>
      <c r="D30" s="23">
        <v>1202</v>
      </c>
      <c r="E30" s="23">
        <v>1238</v>
      </c>
      <c r="F30" s="35">
        <f t="shared" si="0"/>
        <v>2488</v>
      </c>
      <c r="G30" s="22">
        <v>43</v>
      </c>
      <c r="H30" s="23">
        <v>2087</v>
      </c>
      <c r="I30" s="23">
        <v>1188</v>
      </c>
      <c r="J30" s="35">
        <f t="shared" si="1"/>
        <v>3318</v>
      </c>
      <c r="K30" s="24">
        <f t="shared" si="2"/>
        <v>91</v>
      </c>
      <c r="L30" s="25">
        <f t="shared" si="2"/>
        <v>3289</v>
      </c>
      <c r="M30" s="25">
        <f t="shared" si="2"/>
        <v>2426</v>
      </c>
      <c r="N30" s="35">
        <f t="shared" si="3"/>
        <v>5806</v>
      </c>
    </row>
    <row r="31" spans="1:14" ht="12.75" x14ac:dyDescent="0.2">
      <c r="A31" s="30">
        <f t="shared" si="5"/>
        <v>45713</v>
      </c>
      <c r="B31" s="31">
        <f t="shared" si="4"/>
        <v>45713</v>
      </c>
      <c r="C31" s="18">
        <v>52</v>
      </c>
      <c r="D31" s="19">
        <v>1677</v>
      </c>
      <c r="E31" s="19">
        <v>1061</v>
      </c>
      <c r="F31" s="32">
        <f t="shared" si="0"/>
        <v>2790</v>
      </c>
      <c r="G31" s="18">
        <v>29</v>
      </c>
      <c r="H31" s="19">
        <v>2130</v>
      </c>
      <c r="I31" s="19">
        <v>987</v>
      </c>
      <c r="J31" s="32">
        <f t="shared" si="1"/>
        <v>3146</v>
      </c>
      <c r="K31" s="20">
        <f t="shared" si="2"/>
        <v>81</v>
      </c>
      <c r="L31" s="21">
        <f t="shared" si="2"/>
        <v>3807</v>
      </c>
      <c r="M31" s="21">
        <f t="shared" si="2"/>
        <v>2048</v>
      </c>
      <c r="N31" s="32">
        <f t="shared" si="3"/>
        <v>5936</v>
      </c>
    </row>
    <row r="32" spans="1:14" ht="12.75" x14ac:dyDescent="0.2">
      <c r="A32" s="33">
        <f t="shared" si="5"/>
        <v>45714</v>
      </c>
      <c r="B32" s="34">
        <f t="shared" si="4"/>
        <v>45714</v>
      </c>
      <c r="C32" s="22">
        <v>24</v>
      </c>
      <c r="D32" s="23">
        <v>1783</v>
      </c>
      <c r="E32" s="23">
        <v>1077</v>
      </c>
      <c r="F32" s="35">
        <f t="shared" si="0"/>
        <v>2884</v>
      </c>
      <c r="G32" s="22">
        <v>30</v>
      </c>
      <c r="H32" s="23">
        <v>1944</v>
      </c>
      <c r="I32" s="23">
        <v>1043</v>
      </c>
      <c r="J32" s="35">
        <f t="shared" si="1"/>
        <v>3017</v>
      </c>
      <c r="K32" s="24">
        <f t="shared" si="2"/>
        <v>54</v>
      </c>
      <c r="L32" s="25">
        <f t="shared" si="2"/>
        <v>3727</v>
      </c>
      <c r="M32" s="25">
        <f t="shared" si="2"/>
        <v>2120</v>
      </c>
      <c r="N32" s="35">
        <f t="shared" si="3"/>
        <v>5901</v>
      </c>
    </row>
    <row r="33" spans="1:19" ht="12.75" x14ac:dyDescent="0.2">
      <c r="A33" s="30">
        <f t="shared" si="5"/>
        <v>45715</v>
      </c>
      <c r="B33" s="31">
        <f t="shared" si="4"/>
        <v>45715</v>
      </c>
      <c r="C33" s="18">
        <v>32</v>
      </c>
      <c r="D33" s="19">
        <v>1736</v>
      </c>
      <c r="E33" s="19">
        <v>1209</v>
      </c>
      <c r="F33" s="32">
        <f t="shared" si="0"/>
        <v>2977</v>
      </c>
      <c r="G33" s="18">
        <v>38</v>
      </c>
      <c r="H33" s="19">
        <v>1873</v>
      </c>
      <c r="I33" s="19">
        <v>1321</v>
      </c>
      <c r="J33" s="32">
        <f t="shared" si="1"/>
        <v>3232</v>
      </c>
      <c r="K33" s="20">
        <f t="shared" si="2"/>
        <v>70</v>
      </c>
      <c r="L33" s="21">
        <f t="shared" si="2"/>
        <v>3609</v>
      </c>
      <c r="M33" s="21">
        <f t="shared" si="2"/>
        <v>2530</v>
      </c>
      <c r="N33" s="32">
        <f t="shared" si="3"/>
        <v>6209</v>
      </c>
    </row>
    <row r="34" spans="1:19" ht="12.75" x14ac:dyDescent="0.2">
      <c r="A34" s="33">
        <f t="shared" si="5"/>
        <v>45716</v>
      </c>
      <c r="B34" s="34">
        <f t="shared" si="4"/>
        <v>45716</v>
      </c>
      <c r="C34" s="22">
        <v>38</v>
      </c>
      <c r="D34" s="23">
        <v>1667</v>
      </c>
      <c r="E34" s="23">
        <v>1804</v>
      </c>
      <c r="F34" s="35">
        <f t="shared" si="0"/>
        <v>3509</v>
      </c>
      <c r="G34" s="22">
        <v>60</v>
      </c>
      <c r="H34" s="23">
        <v>1571</v>
      </c>
      <c r="I34" s="23">
        <v>1956</v>
      </c>
      <c r="J34" s="35">
        <f t="shared" si="1"/>
        <v>3587</v>
      </c>
      <c r="K34" s="24">
        <f t="shared" si="2"/>
        <v>98</v>
      </c>
      <c r="L34" s="25">
        <f t="shared" si="2"/>
        <v>3238</v>
      </c>
      <c r="M34" s="25">
        <f t="shared" si="2"/>
        <v>3760</v>
      </c>
      <c r="N34" s="35">
        <f t="shared" si="3"/>
        <v>7096</v>
      </c>
    </row>
    <row r="35" spans="1:19" s="13" customFormat="1" ht="12.75" x14ac:dyDescent="0.2">
      <c r="A35" s="94" t="s">
        <v>62</v>
      </c>
      <c r="B35" s="95"/>
      <c r="C35" s="64">
        <f t="shared" ref="C35:N35" si="6">SUM(C7:C34)</f>
        <v>1504</v>
      </c>
      <c r="D35" s="64">
        <f t="shared" si="6"/>
        <v>37677</v>
      </c>
      <c r="E35" s="64">
        <f t="shared" si="6"/>
        <v>41025</v>
      </c>
      <c r="F35" s="64">
        <f t="shared" si="6"/>
        <v>80206</v>
      </c>
      <c r="G35" s="64">
        <f t="shared" si="6"/>
        <v>1453</v>
      </c>
      <c r="H35" s="64">
        <f t="shared" si="6"/>
        <v>44649</v>
      </c>
      <c r="I35" s="64">
        <f t="shared" si="6"/>
        <v>37616</v>
      </c>
      <c r="J35" s="64">
        <f t="shared" si="6"/>
        <v>83718</v>
      </c>
      <c r="K35" s="64">
        <f t="shared" si="6"/>
        <v>2957</v>
      </c>
      <c r="L35" s="64">
        <f t="shared" si="6"/>
        <v>82326</v>
      </c>
      <c r="M35" s="64">
        <f t="shared" si="6"/>
        <v>78641</v>
      </c>
      <c r="N35" s="65">
        <f t="shared" si="6"/>
        <v>163924</v>
      </c>
      <c r="O35" s="12"/>
      <c r="P35" s="12"/>
      <c r="Q35" s="12"/>
      <c r="R35" s="12"/>
      <c r="S35" s="3"/>
    </row>
    <row r="36" spans="1:19" s="13" customFormat="1" ht="12.75" x14ac:dyDescent="0.2">
      <c r="A36" s="86" t="s">
        <v>10</v>
      </c>
      <c r="B36" s="87"/>
      <c r="C36" s="66">
        <f t="shared" ref="C36:N36" si="7">IF(COUNT(C7:C34)=0," ",C35/COUNT(C7:C34))</f>
        <v>53.714285714285715</v>
      </c>
      <c r="D36" s="66">
        <f t="shared" si="7"/>
        <v>1345.6071428571429</v>
      </c>
      <c r="E36" s="66">
        <f t="shared" si="7"/>
        <v>1465.1785714285713</v>
      </c>
      <c r="F36" s="66">
        <f t="shared" si="7"/>
        <v>2864.5</v>
      </c>
      <c r="G36" s="66">
        <f t="shared" si="7"/>
        <v>51.892857142857146</v>
      </c>
      <c r="H36" s="66">
        <f t="shared" si="7"/>
        <v>1594.6071428571429</v>
      </c>
      <c r="I36" s="66">
        <f t="shared" si="7"/>
        <v>1343.4285714285713</v>
      </c>
      <c r="J36" s="66">
        <f t="shared" si="7"/>
        <v>2989.9285714285716</v>
      </c>
      <c r="K36" s="66">
        <f t="shared" si="7"/>
        <v>105.60714285714286</v>
      </c>
      <c r="L36" s="66">
        <f t="shared" si="7"/>
        <v>2940.2142857142858</v>
      </c>
      <c r="M36" s="66">
        <f t="shared" si="7"/>
        <v>2808.6071428571427</v>
      </c>
      <c r="N36" s="67">
        <f t="shared" si="7"/>
        <v>5854.4285714285716</v>
      </c>
      <c r="O36" s="12"/>
      <c r="P36" s="12"/>
      <c r="Q36" s="12"/>
      <c r="R36" s="12"/>
      <c r="S36" s="3"/>
    </row>
    <row r="37" spans="1:19" ht="15.75" customHeight="1" x14ac:dyDescent="0.2">
      <c r="A37" s="14"/>
      <c r="B37" s="15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</row>
    <row r="38" spans="1:19" ht="15.75" customHeight="1" x14ac:dyDescent="0.2">
      <c r="A38" s="14"/>
      <c r="B38" s="15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</row>
    <row r="39" spans="1:19" ht="15.75" customHeight="1" x14ac:dyDescent="0.2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9" ht="15.75" customHeight="1" x14ac:dyDescent="0.2">
      <c r="A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9" ht="15.75" customHeight="1" x14ac:dyDescent="0.2">
      <c r="A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S41" s="13"/>
    </row>
    <row r="42" spans="1:19" ht="15.75" customHeight="1" x14ac:dyDescent="0.2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S42" s="13"/>
    </row>
    <row r="43" spans="1:19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9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</sheetData>
  <mergeCells count="10">
    <mergeCell ref="A6:B6"/>
    <mergeCell ref="A35:B35"/>
    <mergeCell ref="A36:B36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15">
    <pageSetUpPr fitToPage="1"/>
  </sheetPr>
  <dimension ref="A1:R47"/>
  <sheetViews>
    <sheetView showGridLines="0" topLeftCell="A13" zoomScaleNormal="100" workbookViewId="0">
      <selection activeCell="S12" sqref="S12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31 mars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Fev!A34+1</f>
        <v>45717</v>
      </c>
      <c r="B7" s="31">
        <f>A7</f>
        <v>45717</v>
      </c>
      <c r="C7" s="18">
        <v>83</v>
      </c>
      <c r="D7" s="19">
        <v>803</v>
      </c>
      <c r="E7" s="19">
        <v>2945</v>
      </c>
      <c r="F7" s="32">
        <v>3346</v>
      </c>
      <c r="G7" s="18">
        <v>86</v>
      </c>
      <c r="H7" s="19">
        <v>835</v>
      </c>
      <c r="I7" s="19">
        <v>2788</v>
      </c>
      <c r="J7" s="32">
        <v>3318</v>
      </c>
      <c r="K7" s="20">
        <f t="shared" ref="K7:M34" si="0">IF($A7=" "," ",SUM(C7,G7))</f>
        <v>169</v>
      </c>
      <c r="L7" s="21">
        <f t="shared" si="0"/>
        <v>1638</v>
      </c>
      <c r="M7" s="21">
        <f t="shared" si="0"/>
        <v>5733</v>
      </c>
      <c r="N7" s="32">
        <f t="shared" ref="N7:N34" si="1">IF($A7=" "," ",SUM(K7:M7))</f>
        <v>7540</v>
      </c>
      <c r="Q7" s="4"/>
    </row>
    <row r="8" spans="1:18" ht="12.75" x14ac:dyDescent="0.2">
      <c r="A8" s="33">
        <f>A7+1</f>
        <v>45718</v>
      </c>
      <c r="B8" s="34">
        <f t="shared" ref="B8:B34" si="2">A8</f>
        <v>45718</v>
      </c>
      <c r="C8" s="22">
        <v>78</v>
      </c>
      <c r="D8" s="23">
        <v>193</v>
      </c>
      <c r="E8" s="23">
        <v>2093</v>
      </c>
      <c r="F8" s="35">
        <v>3005</v>
      </c>
      <c r="G8" s="22">
        <v>75</v>
      </c>
      <c r="H8" s="23">
        <v>346</v>
      </c>
      <c r="I8" s="23">
        <v>2267</v>
      </c>
      <c r="J8" s="35">
        <v>3373</v>
      </c>
      <c r="K8" s="24">
        <f t="shared" si="0"/>
        <v>153</v>
      </c>
      <c r="L8" s="25">
        <f t="shared" si="0"/>
        <v>539</v>
      </c>
      <c r="M8" s="25">
        <f t="shared" si="0"/>
        <v>4360</v>
      </c>
      <c r="N8" s="35">
        <f t="shared" si="1"/>
        <v>5052</v>
      </c>
      <c r="Q8" s="4"/>
    </row>
    <row r="9" spans="1:18" ht="12.75" x14ac:dyDescent="0.2">
      <c r="A9" s="30">
        <f t="shared" ref="A9:A37" si="3">A8+1</f>
        <v>45719</v>
      </c>
      <c r="B9" s="31">
        <f t="shared" si="2"/>
        <v>45719</v>
      </c>
      <c r="C9" s="18">
        <v>39</v>
      </c>
      <c r="D9" s="19">
        <v>1227</v>
      </c>
      <c r="E9" s="19">
        <v>1296</v>
      </c>
      <c r="F9" s="32">
        <v>2261</v>
      </c>
      <c r="G9" s="18">
        <v>37</v>
      </c>
      <c r="H9" s="19">
        <v>2082</v>
      </c>
      <c r="I9" s="19">
        <v>1314</v>
      </c>
      <c r="J9" s="32">
        <v>3159</v>
      </c>
      <c r="K9" s="20">
        <f t="shared" si="0"/>
        <v>76</v>
      </c>
      <c r="L9" s="21">
        <f t="shared" si="0"/>
        <v>3309</v>
      </c>
      <c r="M9" s="21">
        <f t="shared" si="0"/>
        <v>2610</v>
      </c>
      <c r="N9" s="32">
        <f t="shared" si="1"/>
        <v>5995</v>
      </c>
    </row>
    <row r="10" spans="1:18" ht="12.75" x14ac:dyDescent="0.2">
      <c r="A10" s="33">
        <f t="shared" si="3"/>
        <v>45720</v>
      </c>
      <c r="B10" s="34">
        <f t="shared" si="2"/>
        <v>45720</v>
      </c>
      <c r="C10" s="22">
        <v>43</v>
      </c>
      <c r="D10" s="23">
        <v>1679</v>
      </c>
      <c r="E10" s="23">
        <v>1140</v>
      </c>
      <c r="F10" s="35">
        <v>2344</v>
      </c>
      <c r="G10" s="22">
        <v>32</v>
      </c>
      <c r="H10" s="23">
        <v>2115</v>
      </c>
      <c r="I10" s="23">
        <v>1041</v>
      </c>
      <c r="J10" s="35">
        <v>3376</v>
      </c>
      <c r="K10" s="24">
        <f t="shared" si="0"/>
        <v>75</v>
      </c>
      <c r="L10" s="25">
        <f t="shared" si="0"/>
        <v>3794</v>
      </c>
      <c r="M10" s="25">
        <f t="shared" si="0"/>
        <v>2181</v>
      </c>
      <c r="N10" s="35">
        <f t="shared" si="1"/>
        <v>6050</v>
      </c>
    </row>
    <row r="11" spans="1:18" ht="12.75" x14ac:dyDescent="0.2">
      <c r="A11" s="30">
        <f t="shared" si="3"/>
        <v>45721</v>
      </c>
      <c r="B11" s="31">
        <f t="shared" si="2"/>
        <v>45721</v>
      </c>
      <c r="C11" s="18">
        <v>32</v>
      </c>
      <c r="D11" s="19">
        <v>1926</v>
      </c>
      <c r="E11" s="19">
        <v>1088</v>
      </c>
      <c r="F11" s="32">
        <v>2503</v>
      </c>
      <c r="G11" s="18">
        <v>35</v>
      </c>
      <c r="H11" s="19">
        <v>2031</v>
      </c>
      <c r="I11" s="19">
        <v>1107</v>
      </c>
      <c r="J11" s="32">
        <v>2895</v>
      </c>
      <c r="K11" s="20">
        <f t="shared" si="0"/>
        <v>67</v>
      </c>
      <c r="L11" s="21">
        <f t="shared" si="0"/>
        <v>3957</v>
      </c>
      <c r="M11" s="21">
        <f t="shared" si="0"/>
        <v>2195</v>
      </c>
      <c r="N11" s="32">
        <f t="shared" si="1"/>
        <v>6219</v>
      </c>
    </row>
    <row r="12" spans="1:18" ht="12.75" x14ac:dyDescent="0.2">
      <c r="A12" s="33">
        <f t="shared" si="3"/>
        <v>45722</v>
      </c>
      <c r="B12" s="34">
        <f t="shared" si="2"/>
        <v>45722</v>
      </c>
      <c r="C12" s="22">
        <v>30</v>
      </c>
      <c r="D12" s="23">
        <v>1790</v>
      </c>
      <c r="E12" s="23">
        <v>1112</v>
      </c>
      <c r="F12" s="35">
        <v>2579</v>
      </c>
      <c r="G12" s="22">
        <v>39</v>
      </c>
      <c r="H12" s="23">
        <v>1928</v>
      </c>
      <c r="I12" s="23">
        <v>1400</v>
      </c>
      <c r="J12" s="35">
        <v>2774</v>
      </c>
      <c r="K12" s="24">
        <f t="shared" si="0"/>
        <v>69</v>
      </c>
      <c r="L12" s="25">
        <f t="shared" si="0"/>
        <v>3718</v>
      </c>
      <c r="M12" s="25">
        <f t="shared" si="0"/>
        <v>2512</v>
      </c>
      <c r="N12" s="35">
        <f t="shared" si="1"/>
        <v>6299</v>
      </c>
    </row>
    <row r="13" spans="1:18" ht="12.75" x14ac:dyDescent="0.2">
      <c r="A13" s="30">
        <f t="shared" si="3"/>
        <v>45723</v>
      </c>
      <c r="B13" s="31">
        <f t="shared" si="2"/>
        <v>45723</v>
      </c>
      <c r="C13" s="18">
        <v>45</v>
      </c>
      <c r="D13" s="19">
        <v>1761</v>
      </c>
      <c r="E13" s="19">
        <v>1560</v>
      </c>
      <c r="F13" s="32">
        <v>2608</v>
      </c>
      <c r="G13" s="18">
        <v>50</v>
      </c>
      <c r="H13" s="19">
        <v>1546</v>
      </c>
      <c r="I13" s="19">
        <v>1954</v>
      </c>
      <c r="J13" s="32">
        <v>2779</v>
      </c>
      <c r="K13" s="20">
        <f t="shared" si="0"/>
        <v>95</v>
      </c>
      <c r="L13" s="21">
        <f t="shared" si="0"/>
        <v>3307</v>
      </c>
      <c r="M13" s="21">
        <f t="shared" si="0"/>
        <v>3514</v>
      </c>
      <c r="N13" s="32">
        <f t="shared" si="1"/>
        <v>6916</v>
      </c>
    </row>
    <row r="14" spans="1:18" ht="12.75" x14ac:dyDescent="0.2">
      <c r="A14" s="33">
        <f t="shared" si="3"/>
        <v>45724</v>
      </c>
      <c r="B14" s="34">
        <f t="shared" si="2"/>
        <v>45724</v>
      </c>
      <c r="C14" s="22">
        <v>80</v>
      </c>
      <c r="D14" s="23">
        <v>741</v>
      </c>
      <c r="E14" s="23">
        <v>1864</v>
      </c>
      <c r="F14" s="35">
        <v>3321</v>
      </c>
      <c r="G14" s="22">
        <v>92</v>
      </c>
      <c r="H14" s="23">
        <v>823</v>
      </c>
      <c r="I14" s="23">
        <v>3044</v>
      </c>
      <c r="J14" s="35">
        <v>3042</v>
      </c>
      <c r="K14" s="24">
        <f t="shared" si="0"/>
        <v>172</v>
      </c>
      <c r="L14" s="25">
        <f t="shared" si="0"/>
        <v>1564</v>
      </c>
      <c r="M14" s="25">
        <f t="shared" si="0"/>
        <v>4908</v>
      </c>
      <c r="N14" s="35">
        <f t="shared" si="1"/>
        <v>6644</v>
      </c>
    </row>
    <row r="15" spans="1:18" ht="12.75" x14ac:dyDescent="0.2">
      <c r="A15" s="30">
        <f t="shared" si="3"/>
        <v>45725</v>
      </c>
      <c r="B15" s="31">
        <f t="shared" si="2"/>
        <v>45725</v>
      </c>
      <c r="C15" s="18">
        <v>73</v>
      </c>
      <c r="D15" s="19">
        <v>166</v>
      </c>
      <c r="E15" s="19">
        <v>1562</v>
      </c>
      <c r="F15" s="32">
        <v>3035</v>
      </c>
      <c r="G15" s="18">
        <v>64</v>
      </c>
      <c r="H15" s="19">
        <v>323</v>
      </c>
      <c r="I15" s="19">
        <v>2314</v>
      </c>
      <c r="J15" s="32">
        <v>3587</v>
      </c>
      <c r="K15" s="20">
        <f t="shared" si="0"/>
        <v>137</v>
      </c>
      <c r="L15" s="21">
        <f t="shared" si="0"/>
        <v>489</v>
      </c>
      <c r="M15" s="21">
        <f t="shared" si="0"/>
        <v>3876</v>
      </c>
      <c r="N15" s="32">
        <f t="shared" si="1"/>
        <v>4502</v>
      </c>
    </row>
    <row r="16" spans="1:18" ht="12.75" x14ac:dyDescent="0.2">
      <c r="A16" s="33">
        <f t="shared" si="3"/>
        <v>45726</v>
      </c>
      <c r="B16" s="34">
        <f t="shared" si="2"/>
        <v>45726</v>
      </c>
      <c r="C16" s="22">
        <v>47</v>
      </c>
      <c r="D16" s="23">
        <v>1305</v>
      </c>
      <c r="E16" s="23">
        <v>1010</v>
      </c>
      <c r="F16" s="35">
        <v>1977</v>
      </c>
      <c r="G16" s="22">
        <v>43</v>
      </c>
      <c r="H16" s="23">
        <v>2085</v>
      </c>
      <c r="I16" s="23">
        <v>1344</v>
      </c>
      <c r="J16" s="35">
        <v>2554</v>
      </c>
      <c r="K16" s="24">
        <f t="shared" si="0"/>
        <v>90</v>
      </c>
      <c r="L16" s="25">
        <f t="shared" si="0"/>
        <v>3390</v>
      </c>
      <c r="M16" s="25">
        <f t="shared" si="0"/>
        <v>2354</v>
      </c>
      <c r="N16" s="35">
        <f t="shared" si="1"/>
        <v>5834</v>
      </c>
    </row>
    <row r="17" spans="1:14" ht="12.75" x14ac:dyDescent="0.2">
      <c r="A17" s="30">
        <f t="shared" si="3"/>
        <v>45727</v>
      </c>
      <c r="B17" s="31">
        <f t="shared" si="2"/>
        <v>45727</v>
      </c>
      <c r="C17" s="18">
        <v>39</v>
      </c>
      <c r="D17" s="19">
        <v>1804</v>
      </c>
      <c r="E17" s="19">
        <v>963</v>
      </c>
      <c r="F17" s="32">
        <v>2446</v>
      </c>
      <c r="G17" s="18">
        <v>33</v>
      </c>
      <c r="H17" s="19">
        <v>2235</v>
      </c>
      <c r="I17" s="19">
        <v>1044</v>
      </c>
      <c r="J17" s="32">
        <v>3271</v>
      </c>
      <c r="K17" s="20">
        <f t="shared" si="0"/>
        <v>72</v>
      </c>
      <c r="L17" s="21">
        <f t="shared" si="0"/>
        <v>4039</v>
      </c>
      <c r="M17" s="21">
        <f t="shared" si="0"/>
        <v>2007</v>
      </c>
      <c r="N17" s="32">
        <f t="shared" si="1"/>
        <v>6118</v>
      </c>
    </row>
    <row r="18" spans="1:14" ht="12.75" x14ac:dyDescent="0.2">
      <c r="A18" s="33">
        <f t="shared" si="3"/>
        <v>45728</v>
      </c>
      <c r="B18" s="34">
        <f t="shared" si="2"/>
        <v>45728</v>
      </c>
      <c r="C18" s="22">
        <v>31</v>
      </c>
      <c r="D18" s="23">
        <v>1829</v>
      </c>
      <c r="E18" s="23">
        <v>1092</v>
      </c>
      <c r="F18" s="35">
        <v>2682</v>
      </c>
      <c r="G18" s="22">
        <v>36</v>
      </c>
      <c r="H18" s="23">
        <v>2066</v>
      </c>
      <c r="I18" s="23">
        <v>1133</v>
      </c>
      <c r="J18" s="35">
        <v>3096</v>
      </c>
      <c r="K18" s="24">
        <f t="shared" si="0"/>
        <v>67</v>
      </c>
      <c r="L18" s="25">
        <f t="shared" si="0"/>
        <v>3895</v>
      </c>
      <c r="M18" s="25">
        <f t="shared" si="0"/>
        <v>2225</v>
      </c>
      <c r="N18" s="35">
        <f t="shared" si="1"/>
        <v>6187</v>
      </c>
    </row>
    <row r="19" spans="1:14" ht="12.75" x14ac:dyDescent="0.2">
      <c r="A19" s="30">
        <f t="shared" si="3"/>
        <v>45729</v>
      </c>
      <c r="B19" s="31">
        <f t="shared" si="2"/>
        <v>45729</v>
      </c>
      <c r="C19" s="18">
        <v>40</v>
      </c>
      <c r="D19" s="19">
        <v>1784</v>
      </c>
      <c r="E19" s="19">
        <v>1227</v>
      </c>
      <c r="F19" s="32">
        <v>2724</v>
      </c>
      <c r="G19" s="18">
        <v>40</v>
      </c>
      <c r="H19" s="19">
        <v>1873</v>
      </c>
      <c r="I19" s="19">
        <v>1131</v>
      </c>
      <c r="J19" s="32">
        <v>2937</v>
      </c>
      <c r="K19" s="20">
        <f t="shared" si="0"/>
        <v>80</v>
      </c>
      <c r="L19" s="21">
        <f t="shared" si="0"/>
        <v>3657</v>
      </c>
      <c r="M19" s="21">
        <f t="shared" si="0"/>
        <v>2358</v>
      </c>
      <c r="N19" s="32">
        <f t="shared" si="1"/>
        <v>6095</v>
      </c>
    </row>
    <row r="20" spans="1:14" ht="12.75" x14ac:dyDescent="0.2">
      <c r="A20" s="33">
        <f t="shared" si="3"/>
        <v>45730</v>
      </c>
      <c r="B20" s="34">
        <f t="shared" si="2"/>
        <v>45730</v>
      </c>
      <c r="C20" s="22">
        <v>43</v>
      </c>
      <c r="D20" s="23">
        <v>1651</v>
      </c>
      <c r="E20" s="23">
        <v>1779</v>
      </c>
      <c r="F20" s="35">
        <v>3017</v>
      </c>
      <c r="G20" s="22">
        <v>66</v>
      </c>
      <c r="H20" s="23">
        <v>1438</v>
      </c>
      <c r="I20" s="23">
        <v>1354</v>
      </c>
      <c r="J20" s="35">
        <v>2970</v>
      </c>
      <c r="K20" s="24">
        <f t="shared" si="0"/>
        <v>109</v>
      </c>
      <c r="L20" s="25">
        <f t="shared" si="0"/>
        <v>3089</v>
      </c>
      <c r="M20" s="25">
        <f t="shared" si="0"/>
        <v>3133</v>
      </c>
      <c r="N20" s="35">
        <f t="shared" si="1"/>
        <v>6331</v>
      </c>
    </row>
    <row r="21" spans="1:14" ht="12.75" x14ac:dyDescent="0.2">
      <c r="A21" s="30">
        <f t="shared" si="3"/>
        <v>45731</v>
      </c>
      <c r="B21" s="31">
        <f t="shared" si="2"/>
        <v>45731</v>
      </c>
      <c r="C21" s="18">
        <v>91</v>
      </c>
      <c r="D21" s="19">
        <v>879</v>
      </c>
      <c r="E21" s="19">
        <v>2074</v>
      </c>
      <c r="F21" s="32">
        <v>3314</v>
      </c>
      <c r="G21" s="18">
        <v>90</v>
      </c>
      <c r="H21" s="19">
        <v>841</v>
      </c>
      <c r="I21" s="19">
        <v>1833</v>
      </c>
      <c r="J21" s="32">
        <v>2779</v>
      </c>
      <c r="K21" s="20">
        <f t="shared" si="0"/>
        <v>181</v>
      </c>
      <c r="L21" s="21">
        <f t="shared" si="0"/>
        <v>1720</v>
      </c>
      <c r="M21" s="21">
        <f t="shared" si="0"/>
        <v>3907</v>
      </c>
      <c r="N21" s="32">
        <f t="shared" si="1"/>
        <v>5808</v>
      </c>
    </row>
    <row r="22" spans="1:14" ht="12.75" x14ac:dyDescent="0.2">
      <c r="A22" s="33">
        <f t="shared" si="3"/>
        <v>45732</v>
      </c>
      <c r="B22" s="34">
        <f t="shared" si="2"/>
        <v>45732</v>
      </c>
      <c r="C22" s="22"/>
      <c r="D22" s="23"/>
      <c r="E22" s="23"/>
      <c r="F22" s="35">
        <v>2750</v>
      </c>
      <c r="G22" s="22"/>
      <c r="H22" s="23">
        <v>4</v>
      </c>
      <c r="I22" s="23"/>
      <c r="J22" s="35">
        <v>2942</v>
      </c>
      <c r="K22" s="24">
        <f t="shared" si="0"/>
        <v>0</v>
      </c>
      <c r="L22" s="25">
        <f t="shared" si="0"/>
        <v>4</v>
      </c>
      <c r="M22" s="25">
        <f t="shared" si="0"/>
        <v>0</v>
      </c>
      <c r="N22" s="35">
        <f t="shared" si="1"/>
        <v>4</v>
      </c>
    </row>
    <row r="23" spans="1:14" ht="12.75" x14ac:dyDescent="0.2">
      <c r="A23" s="30">
        <f t="shared" si="3"/>
        <v>45733</v>
      </c>
      <c r="B23" s="31">
        <f t="shared" si="2"/>
        <v>45733</v>
      </c>
      <c r="C23" s="18">
        <v>46</v>
      </c>
      <c r="D23" s="19">
        <v>1097</v>
      </c>
      <c r="E23" s="19">
        <v>1184</v>
      </c>
      <c r="F23" s="32">
        <v>1700</v>
      </c>
      <c r="G23" s="18">
        <v>38</v>
      </c>
      <c r="H23" s="19">
        <v>1876</v>
      </c>
      <c r="I23" s="19">
        <v>1247</v>
      </c>
      <c r="J23" s="32">
        <v>2099</v>
      </c>
      <c r="K23" s="20">
        <f t="shared" si="0"/>
        <v>84</v>
      </c>
      <c r="L23" s="21">
        <f t="shared" si="0"/>
        <v>2973</v>
      </c>
      <c r="M23" s="21">
        <f t="shared" si="0"/>
        <v>2431</v>
      </c>
      <c r="N23" s="32">
        <f t="shared" si="1"/>
        <v>5488</v>
      </c>
    </row>
    <row r="24" spans="1:14" ht="12.75" x14ac:dyDescent="0.2">
      <c r="A24" s="33">
        <f t="shared" si="3"/>
        <v>45734</v>
      </c>
      <c r="B24" s="34">
        <f t="shared" si="2"/>
        <v>45734</v>
      </c>
      <c r="C24" s="22">
        <v>45</v>
      </c>
      <c r="D24" s="23">
        <v>1640</v>
      </c>
      <c r="E24" s="23">
        <v>940</v>
      </c>
      <c r="F24" s="35">
        <v>2217</v>
      </c>
      <c r="G24" s="22">
        <v>35</v>
      </c>
      <c r="H24" s="23">
        <v>2178</v>
      </c>
      <c r="I24" s="23">
        <v>882</v>
      </c>
      <c r="J24" s="35">
        <v>3129</v>
      </c>
      <c r="K24" s="24">
        <f t="shared" si="0"/>
        <v>80</v>
      </c>
      <c r="L24" s="25">
        <f t="shared" si="0"/>
        <v>3818</v>
      </c>
      <c r="M24" s="25">
        <f t="shared" si="0"/>
        <v>1822</v>
      </c>
      <c r="N24" s="35">
        <f t="shared" si="1"/>
        <v>5720</v>
      </c>
    </row>
    <row r="25" spans="1:14" ht="12.75" x14ac:dyDescent="0.2">
      <c r="A25" s="30">
        <f t="shared" si="3"/>
        <v>45735</v>
      </c>
      <c r="B25" s="31">
        <f t="shared" si="2"/>
        <v>45735</v>
      </c>
      <c r="C25" s="18">
        <v>42</v>
      </c>
      <c r="D25" s="19">
        <v>1832</v>
      </c>
      <c r="E25" s="19">
        <v>1134</v>
      </c>
      <c r="F25" s="32">
        <v>2620</v>
      </c>
      <c r="G25" s="18">
        <v>30</v>
      </c>
      <c r="H25" s="19">
        <v>2101</v>
      </c>
      <c r="I25" s="19">
        <v>1040</v>
      </c>
      <c r="J25" s="32">
        <v>2986</v>
      </c>
      <c r="K25" s="20">
        <f t="shared" si="0"/>
        <v>72</v>
      </c>
      <c r="L25" s="21">
        <f t="shared" si="0"/>
        <v>3933</v>
      </c>
      <c r="M25" s="21">
        <f t="shared" si="0"/>
        <v>2174</v>
      </c>
      <c r="N25" s="32">
        <f t="shared" si="1"/>
        <v>6179</v>
      </c>
    </row>
    <row r="26" spans="1:14" ht="12.75" x14ac:dyDescent="0.2">
      <c r="A26" s="33">
        <f t="shared" si="3"/>
        <v>45736</v>
      </c>
      <c r="B26" s="34">
        <f t="shared" si="2"/>
        <v>45736</v>
      </c>
      <c r="C26" s="22">
        <v>36</v>
      </c>
      <c r="D26" s="23">
        <v>1771</v>
      </c>
      <c r="E26" s="23">
        <v>1145</v>
      </c>
      <c r="F26" s="35">
        <v>2788</v>
      </c>
      <c r="G26" s="22">
        <v>39</v>
      </c>
      <c r="H26" s="23">
        <v>1796</v>
      </c>
      <c r="I26" s="23">
        <v>1170</v>
      </c>
      <c r="J26" s="35">
        <v>3006</v>
      </c>
      <c r="K26" s="24">
        <f t="shared" si="0"/>
        <v>75</v>
      </c>
      <c r="L26" s="25">
        <f t="shared" si="0"/>
        <v>3567</v>
      </c>
      <c r="M26" s="25">
        <f t="shared" si="0"/>
        <v>2315</v>
      </c>
      <c r="N26" s="35">
        <f t="shared" si="1"/>
        <v>5957</v>
      </c>
    </row>
    <row r="27" spans="1:14" ht="12.75" x14ac:dyDescent="0.2">
      <c r="A27" s="30">
        <f t="shared" si="3"/>
        <v>45737</v>
      </c>
      <c r="B27" s="31">
        <f t="shared" si="2"/>
        <v>45737</v>
      </c>
      <c r="C27" s="18">
        <v>59</v>
      </c>
      <c r="D27" s="19">
        <v>1694</v>
      </c>
      <c r="E27" s="19">
        <v>1622</v>
      </c>
      <c r="F27" s="32">
        <v>2973</v>
      </c>
      <c r="G27" s="18">
        <v>74</v>
      </c>
      <c r="H27" s="19">
        <v>1413</v>
      </c>
      <c r="I27" s="19">
        <v>1321</v>
      </c>
      <c r="J27" s="32">
        <v>2773</v>
      </c>
      <c r="K27" s="20">
        <f t="shared" si="0"/>
        <v>133</v>
      </c>
      <c r="L27" s="21">
        <f t="shared" si="0"/>
        <v>3107</v>
      </c>
      <c r="M27" s="21">
        <f t="shared" si="0"/>
        <v>2943</v>
      </c>
      <c r="N27" s="32">
        <f t="shared" si="1"/>
        <v>6183</v>
      </c>
    </row>
    <row r="28" spans="1:14" ht="12.75" x14ac:dyDescent="0.2">
      <c r="A28" s="33">
        <f t="shared" si="3"/>
        <v>45738</v>
      </c>
      <c r="B28" s="34">
        <f t="shared" si="2"/>
        <v>45738</v>
      </c>
      <c r="C28" s="22">
        <v>81</v>
      </c>
      <c r="D28" s="23">
        <v>863</v>
      </c>
      <c r="E28" s="23">
        <v>1660</v>
      </c>
      <c r="F28" s="35">
        <v>3275</v>
      </c>
      <c r="G28" s="22">
        <v>80</v>
      </c>
      <c r="H28" s="23">
        <v>955</v>
      </c>
      <c r="I28" s="23">
        <v>1517</v>
      </c>
      <c r="J28" s="35">
        <v>2741</v>
      </c>
      <c r="K28" s="24">
        <f t="shared" si="0"/>
        <v>161</v>
      </c>
      <c r="L28" s="25">
        <f t="shared" si="0"/>
        <v>1818</v>
      </c>
      <c r="M28" s="25">
        <f t="shared" si="0"/>
        <v>3177</v>
      </c>
      <c r="N28" s="35">
        <f t="shared" si="1"/>
        <v>5156</v>
      </c>
    </row>
    <row r="29" spans="1:14" ht="12.75" x14ac:dyDescent="0.2">
      <c r="A29" s="30">
        <f t="shared" si="3"/>
        <v>45739</v>
      </c>
      <c r="B29" s="31">
        <f t="shared" si="2"/>
        <v>45739</v>
      </c>
      <c r="C29" s="18">
        <v>82</v>
      </c>
      <c r="D29" s="19">
        <v>148</v>
      </c>
      <c r="E29" s="19">
        <v>1349</v>
      </c>
      <c r="F29" s="32">
        <v>2982</v>
      </c>
      <c r="G29" s="18">
        <v>62</v>
      </c>
      <c r="H29" s="19">
        <v>283</v>
      </c>
      <c r="I29" s="19">
        <v>1720</v>
      </c>
      <c r="J29" s="32">
        <v>2461</v>
      </c>
      <c r="K29" s="20">
        <f t="shared" si="0"/>
        <v>144</v>
      </c>
      <c r="L29" s="21">
        <f t="shared" si="0"/>
        <v>431</v>
      </c>
      <c r="M29" s="21">
        <f t="shared" si="0"/>
        <v>3069</v>
      </c>
      <c r="N29" s="32">
        <f t="shared" si="1"/>
        <v>3644</v>
      </c>
    </row>
    <row r="30" spans="1:14" ht="12.75" x14ac:dyDescent="0.2">
      <c r="A30" s="33">
        <f t="shared" si="3"/>
        <v>45740</v>
      </c>
      <c r="B30" s="34">
        <f t="shared" si="2"/>
        <v>45740</v>
      </c>
      <c r="C30" s="22">
        <v>51</v>
      </c>
      <c r="D30" s="23">
        <v>1088</v>
      </c>
      <c r="E30" s="23">
        <v>999</v>
      </c>
      <c r="F30" s="35">
        <v>1420</v>
      </c>
      <c r="G30" s="22">
        <v>41</v>
      </c>
      <c r="H30" s="23">
        <v>1875</v>
      </c>
      <c r="I30" s="23">
        <v>1162</v>
      </c>
      <c r="J30" s="35">
        <v>1773</v>
      </c>
      <c r="K30" s="24">
        <f t="shared" si="0"/>
        <v>92</v>
      </c>
      <c r="L30" s="25">
        <f t="shared" si="0"/>
        <v>2963</v>
      </c>
      <c r="M30" s="25">
        <f t="shared" si="0"/>
        <v>2161</v>
      </c>
      <c r="N30" s="35">
        <f t="shared" si="1"/>
        <v>5216</v>
      </c>
    </row>
    <row r="31" spans="1:14" ht="12.75" x14ac:dyDescent="0.2">
      <c r="A31" s="30">
        <f t="shared" si="3"/>
        <v>45741</v>
      </c>
      <c r="B31" s="31">
        <f t="shared" si="2"/>
        <v>45741</v>
      </c>
      <c r="C31" s="18">
        <v>33</v>
      </c>
      <c r="D31" s="19">
        <v>1538</v>
      </c>
      <c r="E31" s="19">
        <v>885</v>
      </c>
      <c r="F31" s="32">
        <v>2217</v>
      </c>
      <c r="G31" s="18">
        <v>33</v>
      </c>
      <c r="H31" s="19">
        <v>2044</v>
      </c>
      <c r="I31" s="19">
        <v>865</v>
      </c>
      <c r="J31" s="32">
        <v>3177</v>
      </c>
      <c r="K31" s="20">
        <f t="shared" si="0"/>
        <v>66</v>
      </c>
      <c r="L31" s="21">
        <f t="shared" si="0"/>
        <v>3582</v>
      </c>
      <c r="M31" s="21">
        <f t="shared" si="0"/>
        <v>1750</v>
      </c>
      <c r="N31" s="32">
        <f t="shared" si="1"/>
        <v>5398</v>
      </c>
    </row>
    <row r="32" spans="1:14" ht="12.75" x14ac:dyDescent="0.2">
      <c r="A32" s="33">
        <f t="shared" si="3"/>
        <v>45742</v>
      </c>
      <c r="B32" s="34">
        <f t="shared" si="2"/>
        <v>45742</v>
      </c>
      <c r="C32" s="22">
        <v>31</v>
      </c>
      <c r="D32" s="23">
        <v>1664</v>
      </c>
      <c r="E32" s="23">
        <v>965</v>
      </c>
      <c r="F32" s="35">
        <v>2557</v>
      </c>
      <c r="G32" s="22">
        <v>33</v>
      </c>
      <c r="H32" s="23">
        <v>1890</v>
      </c>
      <c r="I32" s="23">
        <v>895</v>
      </c>
      <c r="J32" s="35">
        <v>3024</v>
      </c>
      <c r="K32" s="24">
        <f t="shared" si="0"/>
        <v>64</v>
      </c>
      <c r="L32" s="25">
        <f t="shared" si="0"/>
        <v>3554</v>
      </c>
      <c r="M32" s="25">
        <f t="shared" si="0"/>
        <v>1860</v>
      </c>
      <c r="N32" s="35">
        <f t="shared" si="1"/>
        <v>5478</v>
      </c>
    </row>
    <row r="33" spans="1:18" ht="12.75" x14ac:dyDescent="0.2">
      <c r="A33" s="30">
        <f t="shared" si="3"/>
        <v>45743</v>
      </c>
      <c r="B33" s="31">
        <f t="shared" si="2"/>
        <v>45743</v>
      </c>
      <c r="C33" s="18">
        <v>27</v>
      </c>
      <c r="D33" s="19">
        <v>1630</v>
      </c>
      <c r="E33" s="19">
        <v>1083</v>
      </c>
      <c r="F33" s="32">
        <v>2771</v>
      </c>
      <c r="G33" s="18">
        <v>43</v>
      </c>
      <c r="H33" s="19">
        <v>1688</v>
      </c>
      <c r="I33" s="19">
        <v>1101</v>
      </c>
      <c r="J33" s="32">
        <v>3090</v>
      </c>
      <c r="K33" s="20">
        <f t="shared" si="0"/>
        <v>70</v>
      </c>
      <c r="L33" s="21">
        <f t="shared" si="0"/>
        <v>3318</v>
      </c>
      <c r="M33" s="21">
        <f t="shared" si="0"/>
        <v>2184</v>
      </c>
      <c r="N33" s="32">
        <f t="shared" si="1"/>
        <v>5572</v>
      </c>
    </row>
    <row r="34" spans="1:18" ht="12.75" x14ac:dyDescent="0.2">
      <c r="A34" s="33">
        <f t="shared" si="3"/>
        <v>45744</v>
      </c>
      <c r="B34" s="34">
        <f t="shared" si="2"/>
        <v>45744</v>
      </c>
      <c r="C34" s="22">
        <v>43</v>
      </c>
      <c r="D34" s="23">
        <v>1506</v>
      </c>
      <c r="E34" s="23">
        <v>1643</v>
      </c>
      <c r="F34" s="35">
        <v>3299</v>
      </c>
      <c r="G34" s="22">
        <v>84</v>
      </c>
      <c r="H34" s="23">
        <v>1346</v>
      </c>
      <c r="I34" s="23">
        <v>1209</v>
      </c>
      <c r="J34" s="35">
        <v>3396</v>
      </c>
      <c r="K34" s="24">
        <f t="shared" si="0"/>
        <v>127</v>
      </c>
      <c r="L34" s="25">
        <f t="shared" si="0"/>
        <v>2852</v>
      </c>
      <c r="M34" s="25">
        <f t="shared" si="0"/>
        <v>2852</v>
      </c>
      <c r="N34" s="35">
        <f t="shared" si="1"/>
        <v>5831</v>
      </c>
    </row>
    <row r="35" spans="1:18" ht="12.75" x14ac:dyDescent="0.2">
      <c r="A35" s="30">
        <f t="shared" si="3"/>
        <v>45745</v>
      </c>
      <c r="B35" s="31">
        <f>A35</f>
        <v>45745</v>
      </c>
      <c r="C35" s="18">
        <v>75</v>
      </c>
      <c r="D35" s="19">
        <v>783</v>
      </c>
      <c r="E35" s="19">
        <v>1338</v>
      </c>
      <c r="F35" s="32">
        <v>3976</v>
      </c>
      <c r="G35" s="18">
        <v>74</v>
      </c>
      <c r="H35" s="19">
        <v>780</v>
      </c>
      <c r="I35" s="19">
        <v>1481</v>
      </c>
      <c r="J35" s="32">
        <v>3223</v>
      </c>
      <c r="K35" s="20">
        <f t="shared" ref="K35:M37" si="4">IF($A35=" "," ",SUM(C35,G35))</f>
        <v>149</v>
      </c>
      <c r="L35" s="21">
        <f t="shared" si="4"/>
        <v>1563</v>
      </c>
      <c r="M35" s="21">
        <f t="shared" si="4"/>
        <v>2819</v>
      </c>
      <c r="N35" s="32">
        <f>IF($A35=" "," ",SUM(K35:M35))</f>
        <v>4531</v>
      </c>
    </row>
    <row r="36" spans="1:18" ht="12.75" x14ac:dyDescent="0.2">
      <c r="A36" s="33">
        <f t="shared" si="3"/>
        <v>45746</v>
      </c>
      <c r="B36" s="34">
        <f>A36</f>
        <v>45746</v>
      </c>
      <c r="C36" s="22">
        <v>70</v>
      </c>
      <c r="D36" s="23">
        <v>135</v>
      </c>
      <c r="E36" s="23">
        <v>1305</v>
      </c>
      <c r="F36" s="35">
        <v>3633</v>
      </c>
      <c r="G36" s="22">
        <v>45</v>
      </c>
      <c r="H36" s="23">
        <v>236</v>
      </c>
      <c r="I36" s="23">
        <v>1612</v>
      </c>
      <c r="J36" s="35">
        <v>2528</v>
      </c>
      <c r="K36" s="24">
        <f t="shared" si="4"/>
        <v>115</v>
      </c>
      <c r="L36" s="25">
        <f t="shared" si="4"/>
        <v>371</v>
      </c>
      <c r="M36" s="25">
        <f t="shared" si="4"/>
        <v>2917</v>
      </c>
      <c r="N36" s="35">
        <f>IF($A36=" "," ",SUM(K36:M36))</f>
        <v>3403</v>
      </c>
    </row>
    <row r="37" spans="1:18" ht="12.75" x14ac:dyDescent="0.2">
      <c r="A37" s="30">
        <f t="shared" si="3"/>
        <v>45747</v>
      </c>
      <c r="B37" s="31">
        <f>A37</f>
        <v>45747</v>
      </c>
      <c r="C37" s="18">
        <v>67</v>
      </c>
      <c r="D37" s="19">
        <v>1142</v>
      </c>
      <c r="E37" s="19">
        <v>1066</v>
      </c>
      <c r="F37" s="32">
        <v>1412</v>
      </c>
      <c r="G37" s="18">
        <v>42</v>
      </c>
      <c r="H37" s="19">
        <v>1899</v>
      </c>
      <c r="I37" s="19">
        <v>1166</v>
      </c>
      <c r="J37" s="32">
        <v>1408</v>
      </c>
      <c r="K37" s="20">
        <f t="shared" si="4"/>
        <v>109</v>
      </c>
      <c r="L37" s="21">
        <f t="shared" si="4"/>
        <v>3041</v>
      </c>
      <c r="M37" s="21">
        <f t="shared" si="4"/>
        <v>2232</v>
      </c>
      <c r="N37" s="32">
        <f>IF($A37=" "," ",SUM(K37:M37))</f>
        <v>5382</v>
      </c>
    </row>
    <row r="38" spans="1:18" s="13" customFormat="1" ht="12.75" x14ac:dyDescent="0.2">
      <c r="A38" s="94" t="s">
        <v>62</v>
      </c>
      <c r="B38" s="95"/>
      <c r="C38" s="64">
        <f t="shared" ref="C38:N38" si="5">SUM(C7:C37)</f>
        <v>1582</v>
      </c>
      <c r="D38" s="64">
        <f t="shared" si="5"/>
        <v>38069</v>
      </c>
      <c r="E38" s="64">
        <f t="shared" si="5"/>
        <v>41123</v>
      </c>
      <c r="F38" s="64">
        <f t="shared" si="5"/>
        <v>83752</v>
      </c>
      <c r="G38" s="64">
        <f t="shared" si="5"/>
        <v>1571</v>
      </c>
      <c r="H38" s="64">
        <f t="shared" si="5"/>
        <v>44931</v>
      </c>
      <c r="I38" s="64">
        <f t="shared" si="5"/>
        <v>43456</v>
      </c>
      <c r="J38" s="64">
        <f t="shared" si="5"/>
        <v>89666</v>
      </c>
      <c r="K38" s="64">
        <f t="shared" si="5"/>
        <v>3153</v>
      </c>
      <c r="L38" s="64">
        <f t="shared" si="5"/>
        <v>83000</v>
      </c>
      <c r="M38" s="64">
        <f t="shared" si="5"/>
        <v>84579</v>
      </c>
      <c r="N38" s="65">
        <f t="shared" si="5"/>
        <v>170732</v>
      </c>
      <c r="O38" s="12"/>
      <c r="P38" s="12"/>
      <c r="Q38" s="12"/>
      <c r="R38" s="12"/>
    </row>
    <row r="39" spans="1:18" s="13" customFormat="1" ht="12.75" x14ac:dyDescent="0.2">
      <c r="A39" s="86" t="s">
        <v>10</v>
      </c>
      <c r="B39" s="87"/>
      <c r="C39" s="66">
        <f t="shared" ref="C39:N39" si="6">IF(COUNT(C7:C37)=0," ",C38/COUNT(C7:C37))</f>
        <v>52.733333333333334</v>
      </c>
      <c r="D39" s="66">
        <f t="shared" si="6"/>
        <v>1268.9666666666667</v>
      </c>
      <c r="E39" s="66">
        <f t="shared" si="6"/>
        <v>1370.7666666666667</v>
      </c>
      <c r="F39" s="66">
        <f t="shared" si="6"/>
        <v>2701.6774193548385</v>
      </c>
      <c r="G39" s="66">
        <f t="shared" si="6"/>
        <v>52.366666666666667</v>
      </c>
      <c r="H39" s="66">
        <f t="shared" si="6"/>
        <v>1449.3870967741937</v>
      </c>
      <c r="I39" s="66">
        <f t="shared" si="6"/>
        <v>1448.5333333333333</v>
      </c>
      <c r="J39" s="66">
        <f t="shared" si="6"/>
        <v>2892.4516129032259</v>
      </c>
      <c r="K39" s="66">
        <f t="shared" si="6"/>
        <v>101.70967741935483</v>
      </c>
      <c r="L39" s="66">
        <f t="shared" si="6"/>
        <v>2677.4193548387098</v>
      </c>
      <c r="M39" s="66">
        <f t="shared" si="6"/>
        <v>2728.3548387096776</v>
      </c>
      <c r="N39" s="67">
        <f t="shared" si="6"/>
        <v>5507.4838709677415</v>
      </c>
      <c r="O39" s="12"/>
      <c r="P39" s="12"/>
      <c r="Q39" s="12"/>
      <c r="R39" s="12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16">
    <pageSetUpPr fitToPage="1"/>
  </sheetPr>
  <dimension ref="A1:R46"/>
  <sheetViews>
    <sheetView showGridLines="0" zoomScaleNormal="100" workbookViewId="0">
      <selection activeCell="R26" sqref="R26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30 avril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Mars!A37+1</f>
        <v>45748</v>
      </c>
      <c r="B7" s="31">
        <f>A7</f>
        <v>45748</v>
      </c>
      <c r="C7" s="18">
        <v>39</v>
      </c>
      <c r="D7" s="19">
        <v>1563</v>
      </c>
      <c r="E7" s="19">
        <v>1081</v>
      </c>
      <c r="F7" s="32">
        <f t="shared" ref="F7:F36" si="0">IF($A7=" "," ",SUM(C7:E7))</f>
        <v>2683</v>
      </c>
      <c r="G7" s="18">
        <v>28</v>
      </c>
      <c r="H7" s="19">
        <v>1942</v>
      </c>
      <c r="I7" s="19">
        <v>978</v>
      </c>
      <c r="J7" s="32">
        <f t="shared" ref="J7:J36" si="1">IF($A7=" "," ",SUM(G7:I7))</f>
        <v>2948</v>
      </c>
      <c r="K7" s="20">
        <f t="shared" ref="K7:M36" si="2">IF($A7=" "," ",SUM(C7,G7))</f>
        <v>67</v>
      </c>
      <c r="L7" s="21">
        <f t="shared" si="2"/>
        <v>3505</v>
      </c>
      <c r="M7" s="21">
        <f t="shared" si="2"/>
        <v>2059</v>
      </c>
      <c r="N7" s="32">
        <f t="shared" ref="N7:N36" si="3">IF($A7=" "," ",SUM(K7:M7))</f>
        <v>5631</v>
      </c>
      <c r="Q7" s="4"/>
    </row>
    <row r="8" spans="1:18" ht="12.75" x14ac:dyDescent="0.2">
      <c r="A8" s="33">
        <f>A7+1</f>
        <v>45749</v>
      </c>
      <c r="B8" s="34">
        <f t="shared" ref="B8:B36" si="4">A8</f>
        <v>45749</v>
      </c>
      <c r="C8" s="22">
        <v>37</v>
      </c>
      <c r="D8" s="23">
        <v>1754</v>
      </c>
      <c r="E8" s="23">
        <v>1026</v>
      </c>
      <c r="F8" s="35">
        <f t="shared" si="0"/>
        <v>2817</v>
      </c>
      <c r="G8" s="22">
        <v>40</v>
      </c>
      <c r="H8" s="23">
        <v>1912</v>
      </c>
      <c r="I8" s="23">
        <v>962</v>
      </c>
      <c r="J8" s="35">
        <f t="shared" si="1"/>
        <v>2914</v>
      </c>
      <c r="K8" s="24">
        <f t="shared" si="2"/>
        <v>77</v>
      </c>
      <c r="L8" s="25">
        <f t="shared" si="2"/>
        <v>3666</v>
      </c>
      <c r="M8" s="25">
        <f t="shared" si="2"/>
        <v>1988</v>
      </c>
      <c r="N8" s="35">
        <f t="shared" si="3"/>
        <v>5731</v>
      </c>
      <c r="Q8" s="4"/>
    </row>
    <row r="9" spans="1:18" ht="12.75" x14ac:dyDescent="0.2">
      <c r="A9" s="30">
        <f t="shared" ref="A9:A36" si="5">A8+1</f>
        <v>45750</v>
      </c>
      <c r="B9" s="31">
        <f t="shared" si="4"/>
        <v>45750</v>
      </c>
      <c r="C9" s="18">
        <v>32</v>
      </c>
      <c r="D9" s="19">
        <v>1736</v>
      </c>
      <c r="E9" s="19">
        <v>1177</v>
      </c>
      <c r="F9" s="32">
        <f t="shared" si="0"/>
        <v>2945</v>
      </c>
      <c r="G9" s="18">
        <v>41</v>
      </c>
      <c r="H9" s="19">
        <v>1715</v>
      </c>
      <c r="I9" s="19">
        <v>1065</v>
      </c>
      <c r="J9" s="32">
        <f t="shared" si="1"/>
        <v>2821</v>
      </c>
      <c r="K9" s="20">
        <f t="shared" si="2"/>
        <v>73</v>
      </c>
      <c r="L9" s="21">
        <f t="shared" si="2"/>
        <v>3451</v>
      </c>
      <c r="M9" s="21">
        <f t="shared" si="2"/>
        <v>2242</v>
      </c>
      <c r="N9" s="32">
        <f t="shared" si="3"/>
        <v>5766</v>
      </c>
    </row>
    <row r="10" spans="1:18" ht="12.75" x14ac:dyDescent="0.2">
      <c r="A10" s="33">
        <f t="shared" si="5"/>
        <v>45751</v>
      </c>
      <c r="B10" s="34">
        <f t="shared" si="4"/>
        <v>45751</v>
      </c>
      <c r="C10" s="22">
        <v>54</v>
      </c>
      <c r="D10" s="23">
        <v>1571</v>
      </c>
      <c r="E10" s="23">
        <v>1744</v>
      </c>
      <c r="F10" s="35">
        <f t="shared" si="0"/>
        <v>3369</v>
      </c>
      <c r="G10" s="22">
        <v>91</v>
      </c>
      <c r="H10" s="23">
        <v>1366</v>
      </c>
      <c r="I10" s="23">
        <v>1233</v>
      </c>
      <c r="J10" s="35">
        <f t="shared" si="1"/>
        <v>2690</v>
      </c>
      <c r="K10" s="24">
        <f t="shared" si="2"/>
        <v>145</v>
      </c>
      <c r="L10" s="25">
        <f t="shared" si="2"/>
        <v>2937</v>
      </c>
      <c r="M10" s="25">
        <f t="shared" si="2"/>
        <v>2977</v>
      </c>
      <c r="N10" s="35">
        <f t="shared" si="3"/>
        <v>6059</v>
      </c>
    </row>
    <row r="11" spans="1:18" ht="12.75" x14ac:dyDescent="0.2">
      <c r="A11" s="30">
        <f t="shared" si="5"/>
        <v>45752</v>
      </c>
      <c r="B11" s="31">
        <f t="shared" si="4"/>
        <v>45752</v>
      </c>
      <c r="C11" s="18">
        <v>98</v>
      </c>
      <c r="D11" s="19">
        <v>835</v>
      </c>
      <c r="E11" s="19">
        <v>2156</v>
      </c>
      <c r="F11" s="32">
        <f t="shared" si="0"/>
        <v>3089</v>
      </c>
      <c r="G11" s="18">
        <v>66</v>
      </c>
      <c r="H11" s="19">
        <v>807</v>
      </c>
      <c r="I11" s="19">
        <v>1285</v>
      </c>
      <c r="J11" s="32">
        <f t="shared" si="1"/>
        <v>2158</v>
      </c>
      <c r="K11" s="20">
        <f t="shared" si="2"/>
        <v>164</v>
      </c>
      <c r="L11" s="21">
        <f t="shared" si="2"/>
        <v>1642</v>
      </c>
      <c r="M11" s="21">
        <f t="shared" si="2"/>
        <v>3441</v>
      </c>
      <c r="N11" s="32">
        <f t="shared" si="3"/>
        <v>5247</v>
      </c>
    </row>
    <row r="12" spans="1:18" ht="12.75" x14ac:dyDescent="0.2">
      <c r="A12" s="33">
        <f t="shared" si="5"/>
        <v>45753</v>
      </c>
      <c r="B12" s="34">
        <f t="shared" si="4"/>
        <v>45753</v>
      </c>
      <c r="C12" s="22">
        <v>76</v>
      </c>
      <c r="D12" s="23">
        <v>137</v>
      </c>
      <c r="E12" s="23">
        <v>1710</v>
      </c>
      <c r="F12" s="35">
        <f t="shared" si="0"/>
        <v>1923</v>
      </c>
      <c r="G12" s="22">
        <v>36</v>
      </c>
      <c r="H12" s="23">
        <v>295</v>
      </c>
      <c r="I12" s="23">
        <v>1600</v>
      </c>
      <c r="J12" s="35">
        <f t="shared" si="1"/>
        <v>1931</v>
      </c>
      <c r="K12" s="24">
        <f t="shared" si="2"/>
        <v>112</v>
      </c>
      <c r="L12" s="25">
        <f t="shared" si="2"/>
        <v>432</v>
      </c>
      <c r="M12" s="25">
        <f t="shared" si="2"/>
        <v>3310</v>
      </c>
      <c r="N12" s="35">
        <f t="shared" si="3"/>
        <v>3854</v>
      </c>
    </row>
    <row r="13" spans="1:18" ht="12.75" x14ac:dyDescent="0.2">
      <c r="A13" s="30">
        <f t="shared" si="5"/>
        <v>45754</v>
      </c>
      <c r="B13" s="31">
        <f t="shared" si="4"/>
        <v>45754</v>
      </c>
      <c r="C13" s="18">
        <v>71</v>
      </c>
      <c r="D13" s="19">
        <v>1124</v>
      </c>
      <c r="E13" s="19">
        <v>1287</v>
      </c>
      <c r="F13" s="32">
        <f t="shared" si="0"/>
        <v>2482</v>
      </c>
      <c r="G13" s="18">
        <v>47</v>
      </c>
      <c r="H13" s="19">
        <v>1966</v>
      </c>
      <c r="I13" s="19">
        <v>1274</v>
      </c>
      <c r="J13" s="32">
        <f t="shared" si="1"/>
        <v>3287</v>
      </c>
      <c r="K13" s="20">
        <f t="shared" si="2"/>
        <v>118</v>
      </c>
      <c r="L13" s="21">
        <f t="shared" si="2"/>
        <v>3090</v>
      </c>
      <c r="M13" s="21">
        <f t="shared" si="2"/>
        <v>2561</v>
      </c>
      <c r="N13" s="32">
        <f t="shared" si="3"/>
        <v>5769</v>
      </c>
    </row>
    <row r="14" spans="1:18" ht="12.75" x14ac:dyDescent="0.2">
      <c r="A14" s="33">
        <f t="shared" si="5"/>
        <v>45755</v>
      </c>
      <c r="B14" s="34">
        <f t="shared" si="4"/>
        <v>45755</v>
      </c>
      <c r="C14" s="22">
        <v>47</v>
      </c>
      <c r="D14" s="23">
        <v>1659</v>
      </c>
      <c r="E14" s="23">
        <v>1099</v>
      </c>
      <c r="F14" s="35">
        <f t="shared" si="0"/>
        <v>2805</v>
      </c>
      <c r="G14" s="22">
        <v>31</v>
      </c>
      <c r="H14" s="23">
        <v>2064</v>
      </c>
      <c r="I14" s="23">
        <v>947</v>
      </c>
      <c r="J14" s="35">
        <f t="shared" si="1"/>
        <v>3042</v>
      </c>
      <c r="K14" s="24">
        <f t="shared" si="2"/>
        <v>78</v>
      </c>
      <c r="L14" s="25">
        <f t="shared" si="2"/>
        <v>3723</v>
      </c>
      <c r="M14" s="25">
        <f t="shared" si="2"/>
        <v>2046</v>
      </c>
      <c r="N14" s="35">
        <f t="shared" si="3"/>
        <v>5847</v>
      </c>
    </row>
    <row r="15" spans="1:18" ht="12.75" x14ac:dyDescent="0.2">
      <c r="A15" s="30">
        <f t="shared" si="5"/>
        <v>45756</v>
      </c>
      <c r="B15" s="31">
        <f t="shared" si="4"/>
        <v>45756</v>
      </c>
      <c r="C15" s="18">
        <v>27</v>
      </c>
      <c r="D15" s="19">
        <v>1718</v>
      </c>
      <c r="E15" s="19">
        <v>1038</v>
      </c>
      <c r="F15" s="32">
        <f t="shared" si="0"/>
        <v>2783</v>
      </c>
      <c r="G15" s="18">
        <v>27</v>
      </c>
      <c r="H15" s="19">
        <v>1961</v>
      </c>
      <c r="I15" s="19">
        <v>971</v>
      </c>
      <c r="J15" s="32">
        <f t="shared" si="1"/>
        <v>2959</v>
      </c>
      <c r="K15" s="20">
        <f t="shared" si="2"/>
        <v>54</v>
      </c>
      <c r="L15" s="21">
        <f t="shared" si="2"/>
        <v>3679</v>
      </c>
      <c r="M15" s="21">
        <f t="shared" si="2"/>
        <v>2009</v>
      </c>
      <c r="N15" s="32">
        <f t="shared" si="3"/>
        <v>5742</v>
      </c>
    </row>
    <row r="16" spans="1:18" ht="12.75" x14ac:dyDescent="0.2">
      <c r="A16" s="33">
        <f t="shared" si="5"/>
        <v>45757</v>
      </c>
      <c r="B16" s="34">
        <f t="shared" si="4"/>
        <v>45757</v>
      </c>
      <c r="C16" s="22">
        <v>33</v>
      </c>
      <c r="D16" s="23">
        <v>1673</v>
      </c>
      <c r="E16" s="23">
        <v>1263</v>
      </c>
      <c r="F16" s="35">
        <f t="shared" si="0"/>
        <v>2969</v>
      </c>
      <c r="G16" s="22">
        <v>39</v>
      </c>
      <c r="H16" s="23">
        <v>1764</v>
      </c>
      <c r="I16" s="23">
        <v>1068</v>
      </c>
      <c r="J16" s="35">
        <f t="shared" si="1"/>
        <v>2871</v>
      </c>
      <c r="K16" s="24">
        <f t="shared" si="2"/>
        <v>72</v>
      </c>
      <c r="L16" s="25">
        <f t="shared" si="2"/>
        <v>3437</v>
      </c>
      <c r="M16" s="25">
        <f t="shared" si="2"/>
        <v>2331</v>
      </c>
      <c r="N16" s="35">
        <f t="shared" si="3"/>
        <v>5840</v>
      </c>
    </row>
    <row r="17" spans="1:14" ht="12.75" x14ac:dyDescent="0.2">
      <c r="A17" s="30">
        <f t="shared" si="5"/>
        <v>45758</v>
      </c>
      <c r="B17" s="31">
        <f t="shared" si="4"/>
        <v>45758</v>
      </c>
      <c r="C17" s="18">
        <v>41</v>
      </c>
      <c r="D17" s="19">
        <v>1345</v>
      </c>
      <c r="E17" s="19">
        <v>1618</v>
      </c>
      <c r="F17" s="32">
        <f t="shared" si="0"/>
        <v>3004</v>
      </c>
      <c r="G17" s="18">
        <v>103</v>
      </c>
      <c r="H17" s="19">
        <v>1257</v>
      </c>
      <c r="I17" s="19">
        <v>1192</v>
      </c>
      <c r="J17" s="32">
        <f t="shared" si="1"/>
        <v>2552</v>
      </c>
      <c r="K17" s="20">
        <f t="shared" si="2"/>
        <v>144</v>
      </c>
      <c r="L17" s="21">
        <f t="shared" si="2"/>
        <v>2602</v>
      </c>
      <c r="M17" s="21">
        <f t="shared" si="2"/>
        <v>2810</v>
      </c>
      <c r="N17" s="32">
        <f t="shared" si="3"/>
        <v>5556</v>
      </c>
    </row>
    <row r="18" spans="1:14" ht="12.75" x14ac:dyDescent="0.2">
      <c r="A18" s="33">
        <f t="shared" si="5"/>
        <v>45759</v>
      </c>
      <c r="B18" s="34">
        <f t="shared" si="4"/>
        <v>45759</v>
      </c>
      <c r="C18" s="22">
        <v>71</v>
      </c>
      <c r="D18" s="23">
        <v>958</v>
      </c>
      <c r="E18" s="23">
        <v>1981</v>
      </c>
      <c r="F18" s="35">
        <f t="shared" si="0"/>
        <v>3010</v>
      </c>
      <c r="G18" s="22">
        <v>78</v>
      </c>
      <c r="H18" s="23">
        <v>868</v>
      </c>
      <c r="I18" s="23">
        <v>1549</v>
      </c>
      <c r="J18" s="35">
        <f t="shared" si="1"/>
        <v>2495</v>
      </c>
      <c r="K18" s="24">
        <f t="shared" si="2"/>
        <v>149</v>
      </c>
      <c r="L18" s="25">
        <f t="shared" si="2"/>
        <v>1826</v>
      </c>
      <c r="M18" s="25">
        <f t="shared" si="2"/>
        <v>3530</v>
      </c>
      <c r="N18" s="35">
        <f t="shared" si="3"/>
        <v>5505</v>
      </c>
    </row>
    <row r="19" spans="1:14" ht="12.75" x14ac:dyDescent="0.2">
      <c r="A19" s="30">
        <f t="shared" si="5"/>
        <v>45760</v>
      </c>
      <c r="B19" s="31">
        <f t="shared" si="4"/>
        <v>45760</v>
      </c>
      <c r="C19" s="18">
        <v>56</v>
      </c>
      <c r="D19" s="19">
        <v>153</v>
      </c>
      <c r="E19" s="19">
        <v>1457</v>
      </c>
      <c r="F19" s="32">
        <f t="shared" si="0"/>
        <v>1666</v>
      </c>
      <c r="G19" s="18">
        <v>38</v>
      </c>
      <c r="H19" s="19">
        <v>344</v>
      </c>
      <c r="I19" s="19">
        <v>1598</v>
      </c>
      <c r="J19" s="32">
        <f t="shared" si="1"/>
        <v>1980</v>
      </c>
      <c r="K19" s="20">
        <f t="shared" si="2"/>
        <v>94</v>
      </c>
      <c r="L19" s="21">
        <f t="shared" si="2"/>
        <v>497</v>
      </c>
      <c r="M19" s="21">
        <f t="shared" si="2"/>
        <v>3055</v>
      </c>
      <c r="N19" s="32">
        <f t="shared" si="3"/>
        <v>3646</v>
      </c>
    </row>
    <row r="20" spans="1:14" ht="12.75" x14ac:dyDescent="0.2">
      <c r="A20" s="33">
        <f t="shared" si="5"/>
        <v>45761</v>
      </c>
      <c r="B20" s="34">
        <f t="shared" si="4"/>
        <v>45761</v>
      </c>
      <c r="C20" s="22">
        <v>57</v>
      </c>
      <c r="D20" s="23">
        <v>1224</v>
      </c>
      <c r="E20" s="23">
        <v>1334</v>
      </c>
      <c r="F20" s="35">
        <f t="shared" si="0"/>
        <v>2615</v>
      </c>
      <c r="G20" s="22">
        <v>32</v>
      </c>
      <c r="H20" s="23">
        <v>1846</v>
      </c>
      <c r="I20" s="23">
        <v>1241</v>
      </c>
      <c r="J20" s="35">
        <f t="shared" si="1"/>
        <v>3119</v>
      </c>
      <c r="K20" s="24">
        <f t="shared" si="2"/>
        <v>89</v>
      </c>
      <c r="L20" s="25">
        <f t="shared" si="2"/>
        <v>3070</v>
      </c>
      <c r="M20" s="25">
        <f t="shared" si="2"/>
        <v>2575</v>
      </c>
      <c r="N20" s="35">
        <f t="shared" si="3"/>
        <v>5734</v>
      </c>
    </row>
    <row r="21" spans="1:14" ht="12.75" x14ac:dyDescent="0.2">
      <c r="A21" s="30">
        <f t="shared" si="5"/>
        <v>45762</v>
      </c>
      <c r="B21" s="31">
        <f t="shared" si="4"/>
        <v>45762</v>
      </c>
      <c r="C21" s="18">
        <v>29</v>
      </c>
      <c r="D21" s="19">
        <v>1568</v>
      </c>
      <c r="E21" s="19">
        <v>1060</v>
      </c>
      <c r="F21" s="32">
        <f t="shared" si="0"/>
        <v>2657</v>
      </c>
      <c r="G21" s="18">
        <v>24</v>
      </c>
      <c r="H21" s="19">
        <v>1967</v>
      </c>
      <c r="I21" s="19">
        <v>986</v>
      </c>
      <c r="J21" s="32">
        <f t="shared" si="1"/>
        <v>2977</v>
      </c>
      <c r="K21" s="20">
        <f t="shared" si="2"/>
        <v>53</v>
      </c>
      <c r="L21" s="21">
        <f t="shared" si="2"/>
        <v>3535</v>
      </c>
      <c r="M21" s="21">
        <f t="shared" si="2"/>
        <v>2046</v>
      </c>
      <c r="N21" s="32">
        <f t="shared" si="3"/>
        <v>5634</v>
      </c>
    </row>
    <row r="22" spans="1:14" ht="12.75" x14ac:dyDescent="0.2">
      <c r="A22" s="33">
        <f t="shared" si="5"/>
        <v>45763</v>
      </c>
      <c r="B22" s="34">
        <f t="shared" si="4"/>
        <v>45763</v>
      </c>
      <c r="C22" s="22">
        <v>37</v>
      </c>
      <c r="D22" s="23">
        <v>1869</v>
      </c>
      <c r="E22" s="23">
        <v>1283</v>
      </c>
      <c r="F22" s="35">
        <f t="shared" si="0"/>
        <v>3189</v>
      </c>
      <c r="G22" s="22">
        <v>28</v>
      </c>
      <c r="H22" s="23">
        <v>1907</v>
      </c>
      <c r="I22" s="23">
        <v>1207</v>
      </c>
      <c r="J22" s="35">
        <f t="shared" si="1"/>
        <v>3142</v>
      </c>
      <c r="K22" s="24">
        <f t="shared" si="2"/>
        <v>65</v>
      </c>
      <c r="L22" s="25">
        <f t="shared" si="2"/>
        <v>3776</v>
      </c>
      <c r="M22" s="25">
        <f t="shared" si="2"/>
        <v>2490</v>
      </c>
      <c r="N22" s="35">
        <f t="shared" si="3"/>
        <v>6331</v>
      </c>
    </row>
    <row r="23" spans="1:14" ht="12.75" x14ac:dyDescent="0.2">
      <c r="A23" s="30">
        <f t="shared" si="5"/>
        <v>45764</v>
      </c>
      <c r="B23" s="31">
        <f t="shared" si="4"/>
        <v>45764</v>
      </c>
      <c r="C23" s="18">
        <v>28</v>
      </c>
      <c r="D23" s="19">
        <v>1466</v>
      </c>
      <c r="E23" s="19">
        <v>1874</v>
      </c>
      <c r="F23" s="32">
        <f t="shared" si="0"/>
        <v>3368</v>
      </c>
      <c r="G23" s="18">
        <v>43</v>
      </c>
      <c r="H23" s="19">
        <v>1741</v>
      </c>
      <c r="I23" s="19">
        <v>1451</v>
      </c>
      <c r="J23" s="32">
        <f t="shared" si="1"/>
        <v>3235</v>
      </c>
      <c r="K23" s="20">
        <f t="shared" si="2"/>
        <v>71</v>
      </c>
      <c r="L23" s="21">
        <f t="shared" si="2"/>
        <v>3207</v>
      </c>
      <c r="M23" s="21">
        <f t="shared" si="2"/>
        <v>3325</v>
      </c>
      <c r="N23" s="32">
        <f t="shared" si="3"/>
        <v>6603</v>
      </c>
    </row>
    <row r="24" spans="1:14" ht="12.75" x14ac:dyDescent="0.2">
      <c r="A24" s="33">
        <f t="shared" si="5"/>
        <v>45765</v>
      </c>
      <c r="B24" s="34">
        <f t="shared" si="4"/>
        <v>45765</v>
      </c>
      <c r="C24" s="22">
        <v>55</v>
      </c>
      <c r="D24" s="23">
        <v>2155</v>
      </c>
      <c r="E24" s="23">
        <v>3840</v>
      </c>
      <c r="F24" s="35">
        <f t="shared" si="0"/>
        <v>6050</v>
      </c>
      <c r="G24" s="22">
        <v>86</v>
      </c>
      <c r="H24" s="23">
        <v>1615</v>
      </c>
      <c r="I24" s="23">
        <v>3086</v>
      </c>
      <c r="J24" s="35">
        <f t="shared" si="1"/>
        <v>4787</v>
      </c>
      <c r="K24" s="24">
        <f t="shared" si="2"/>
        <v>141</v>
      </c>
      <c r="L24" s="25">
        <f t="shared" si="2"/>
        <v>3770</v>
      </c>
      <c r="M24" s="25">
        <f t="shared" si="2"/>
        <v>6926</v>
      </c>
      <c r="N24" s="35">
        <f t="shared" si="3"/>
        <v>10837</v>
      </c>
    </row>
    <row r="25" spans="1:14" ht="12.75" x14ac:dyDescent="0.2">
      <c r="A25" s="30">
        <f t="shared" si="5"/>
        <v>45766</v>
      </c>
      <c r="B25" s="31">
        <f t="shared" si="4"/>
        <v>45766</v>
      </c>
      <c r="C25" s="18">
        <v>57</v>
      </c>
      <c r="D25" s="19">
        <v>1836</v>
      </c>
      <c r="E25" s="19">
        <v>3113</v>
      </c>
      <c r="F25" s="32">
        <f t="shared" si="0"/>
        <v>5006</v>
      </c>
      <c r="G25" s="18">
        <v>60</v>
      </c>
      <c r="H25" s="19">
        <v>1009</v>
      </c>
      <c r="I25" s="19">
        <v>2300</v>
      </c>
      <c r="J25" s="32">
        <f t="shared" si="1"/>
        <v>3369</v>
      </c>
      <c r="K25" s="20">
        <f t="shared" si="2"/>
        <v>117</v>
      </c>
      <c r="L25" s="21">
        <f t="shared" si="2"/>
        <v>2845</v>
      </c>
      <c r="M25" s="21">
        <f t="shared" si="2"/>
        <v>5413</v>
      </c>
      <c r="N25" s="32">
        <f t="shared" si="3"/>
        <v>8375</v>
      </c>
    </row>
    <row r="26" spans="1:14" ht="12.75" x14ac:dyDescent="0.2">
      <c r="A26" s="33">
        <f t="shared" si="5"/>
        <v>45767</v>
      </c>
      <c r="B26" s="34">
        <f t="shared" si="4"/>
        <v>45767</v>
      </c>
      <c r="C26" s="22">
        <v>29</v>
      </c>
      <c r="D26" s="23">
        <v>106</v>
      </c>
      <c r="E26" s="23">
        <v>1768</v>
      </c>
      <c r="F26" s="35">
        <f t="shared" si="0"/>
        <v>1903</v>
      </c>
      <c r="G26" s="22">
        <v>29</v>
      </c>
      <c r="H26" s="23">
        <v>165</v>
      </c>
      <c r="I26" s="23">
        <v>1533</v>
      </c>
      <c r="J26" s="35">
        <f t="shared" si="1"/>
        <v>1727</v>
      </c>
      <c r="K26" s="24">
        <f t="shared" si="2"/>
        <v>58</v>
      </c>
      <c r="L26" s="25">
        <f t="shared" si="2"/>
        <v>271</v>
      </c>
      <c r="M26" s="25">
        <f t="shared" si="2"/>
        <v>3301</v>
      </c>
      <c r="N26" s="35">
        <f t="shared" si="3"/>
        <v>3630</v>
      </c>
    </row>
    <row r="27" spans="1:14" ht="12.75" x14ac:dyDescent="0.2">
      <c r="A27" s="30">
        <f t="shared" si="5"/>
        <v>45768</v>
      </c>
      <c r="B27" s="31">
        <f t="shared" si="4"/>
        <v>45768</v>
      </c>
      <c r="C27" s="18">
        <v>50</v>
      </c>
      <c r="D27" s="19">
        <v>230</v>
      </c>
      <c r="E27" s="19">
        <v>2638</v>
      </c>
      <c r="F27" s="32">
        <f t="shared" si="0"/>
        <v>2918</v>
      </c>
      <c r="G27" s="18">
        <v>33</v>
      </c>
      <c r="H27" s="19">
        <v>405</v>
      </c>
      <c r="I27" s="19">
        <v>2955</v>
      </c>
      <c r="J27" s="32">
        <f t="shared" si="1"/>
        <v>3393</v>
      </c>
      <c r="K27" s="20">
        <f t="shared" si="2"/>
        <v>83</v>
      </c>
      <c r="L27" s="21">
        <f t="shared" si="2"/>
        <v>635</v>
      </c>
      <c r="M27" s="21">
        <f t="shared" si="2"/>
        <v>5593</v>
      </c>
      <c r="N27" s="32">
        <f t="shared" si="3"/>
        <v>6311</v>
      </c>
    </row>
    <row r="28" spans="1:14" ht="12.75" x14ac:dyDescent="0.2">
      <c r="A28" s="33">
        <f t="shared" si="5"/>
        <v>45769</v>
      </c>
      <c r="B28" s="34">
        <f t="shared" si="4"/>
        <v>45769</v>
      </c>
      <c r="C28" s="22">
        <v>39</v>
      </c>
      <c r="D28" s="23">
        <v>1141</v>
      </c>
      <c r="E28" s="23">
        <v>2045</v>
      </c>
      <c r="F28" s="35">
        <f t="shared" si="0"/>
        <v>3225</v>
      </c>
      <c r="G28" s="22">
        <v>30</v>
      </c>
      <c r="H28" s="23">
        <v>1747</v>
      </c>
      <c r="I28" s="23">
        <v>1718</v>
      </c>
      <c r="J28" s="35">
        <f t="shared" si="1"/>
        <v>3495</v>
      </c>
      <c r="K28" s="24">
        <f t="shared" si="2"/>
        <v>69</v>
      </c>
      <c r="L28" s="25">
        <f t="shared" si="2"/>
        <v>2888</v>
      </c>
      <c r="M28" s="25">
        <f t="shared" si="2"/>
        <v>3763</v>
      </c>
      <c r="N28" s="35">
        <f t="shared" si="3"/>
        <v>6720</v>
      </c>
    </row>
    <row r="29" spans="1:14" ht="12.75" x14ac:dyDescent="0.2">
      <c r="A29" s="30">
        <f t="shared" si="5"/>
        <v>45770</v>
      </c>
      <c r="B29" s="31">
        <f t="shared" si="4"/>
        <v>45770</v>
      </c>
      <c r="C29" s="18">
        <v>40</v>
      </c>
      <c r="D29" s="19">
        <v>1529</v>
      </c>
      <c r="E29" s="19">
        <v>1441</v>
      </c>
      <c r="F29" s="32">
        <f t="shared" si="0"/>
        <v>3010</v>
      </c>
      <c r="G29" s="18">
        <v>33</v>
      </c>
      <c r="H29" s="19">
        <v>1998</v>
      </c>
      <c r="I29" s="19">
        <v>1453</v>
      </c>
      <c r="J29" s="32">
        <f t="shared" si="1"/>
        <v>3484</v>
      </c>
      <c r="K29" s="20">
        <f t="shared" si="2"/>
        <v>73</v>
      </c>
      <c r="L29" s="21">
        <f t="shared" si="2"/>
        <v>3527</v>
      </c>
      <c r="M29" s="21">
        <f t="shared" si="2"/>
        <v>2894</v>
      </c>
      <c r="N29" s="32">
        <f t="shared" si="3"/>
        <v>6494</v>
      </c>
    </row>
    <row r="30" spans="1:14" ht="12.75" x14ac:dyDescent="0.2">
      <c r="A30" s="33">
        <f t="shared" si="5"/>
        <v>45771</v>
      </c>
      <c r="B30" s="34">
        <f t="shared" si="4"/>
        <v>45771</v>
      </c>
      <c r="C30" s="22">
        <v>45</v>
      </c>
      <c r="D30" s="23">
        <v>1359</v>
      </c>
      <c r="E30" s="23">
        <v>1562</v>
      </c>
      <c r="F30" s="35">
        <f t="shared" si="0"/>
        <v>2966</v>
      </c>
      <c r="G30" s="22">
        <v>42</v>
      </c>
      <c r="H30" s="23">
        <v>1893</v>
      </c>
      <c r="I30" s="23">
        <v>1966</v>
      </c>
      <c r="J30" s="35">
        <f t="shared" si="1"/>
        <v>3901</v>
      </c>
      <c r="K30" s="24">
        <f t="shared" si="2"/>
        <v>87</v>
      </c>
      <c r="L30" s="25">
        <f t="shared" si="2"/>
        <v>3252</v>
      </c>
      <c r="M30" s="25">
        <f t="shared" si="2"/>
        <v>3528</v>
      </c>
      <c r="N30" s="35">
        <f t="shared" si="3"/>
        <v>6867</v>
      </c>
    </row>
    <row r="31" spans="1:14" ht="12.75" x14ac:dyDescent="0.2">
      <c r="A31" s="30">
        <f t="shared" si="5"/>
        <v>45772</v>
      </c>
      <c r="B31" s="31">
        <f t="shared" si="4"/>
        <v>45772</v>
      </c>
      <c r="C31" s="18">
        <v>34</v>
      </c>
      <c r="D31" s="19">
        <v>897</v>
      </c>
      <c r="E31" s="19">
        <v>2363</v>
      </c>
      <c r="F31" s="32">
        <f t="shared" si="0"/>
        <v>3294</v>
      </c>
      <c r="G31" s="18">
        <v>48</v>
      </c>
      <c r="H31" s="19">
        <v>967</v>
      </c>
      <c r="I31" s="19">
        <v>2703</v>
      </c>
      <c r="J31" s="32">
        <f t="shared" si="1"/>
        <v>3718</v>
      </c>
      <c r="K31" s="20">
        <f t="shared" si="2"/>
        <v>82</v>
      </c>
      <c r="L31" s="21">
        <f t="shared" si="2"/>
        <v>1864</v>
      </c>
      <c r="M31" s="21">
        <f t="shared" si="2"/>
        <v>5066</v>
      </c>
      <c r="N31" s="32">
        <f t="shared" si="3"/>
        <v>7012</v>
      </c>
    </row>
    <row r="32" spans="1:14" ht="12.75" x14ac:dyDescent="0.2">
      <c r="A32" s="33">
        <f t="shared" si="5"/>
        <v>45773</v>
      </c>
      <c r="B32" s="34">
        <f t="shared" si="4"/>
        <v>45773</v>
      </c>
      <c r="C32" s="22">
        <v>57</v>
      </c>
      <c r="D32" s="23">
        <v>1396</v>
      </c>
      <c r="E32" s="23">
        <v>3392</v>
      </c>
      <c r="F32" s="35">
        <f t="shared" si="0"/>
        <v>4845</v>
      </c>
      <c r="G32" s="22">
        <v>52</v>
      </c>
      <c r="H32" s="23">
        <v>524</v>
      </c>
      <c r="I32" s="23">
        <v>1969</v>
      </c>
      <c r="J32" s="35">
        <f t="shared" si="1"/>
        <v>2545</v>
      </c>
      <c r="K32" s="24">
        <f t="shared" si="2"/>
        <v>109</v>
      </c>
      <c r="L32" s="25">
        <f t="shared" si="2"/>
        <v>1920</v>
      </c>
      <c r="M32" s="25">
        <f t="shared" si="2"/>
        <v>5361</v>
      </c>
      <c r="N32" s="35">
        <f t="shared" si="3"/>
        <v>7390</v>
      </c>
    </row>
    <row r="33" spans="1:18" ht="12.75" x14ac:dyDescent="0.2">
      <c r="A33" s="30">
        <f t="shared" si="5"/>
        <v>45774</v>
      </c>
      <c r="B33" s="31">
        <f t="shared" si="4"/>
        <v>45774</v>
      </c>
      <c r="C33" s="18">
        <v>53</v>
      </c>
      <c r="D33" s="19">
        <v>230</v>
      </c>
      <c r="E33" s="19">
        <v>3652</v>
      </c>
      <c r="F33" s="32">
        <f t="shared" si="0"/>
        <v>3935</v>
      </c>
      <c r="G33" s="18">
        <v>35</v>
      </c>
      <c r="H33" s="19">
        <v>384</v>
      </c>
      <c r="I33" s="19">
        <v>2101</v>
      </c>
      <c r="J33" s="32">
        <f t="shared" si="1"/>
        <v>2520</v>
      </c>
      <c r="K33" s="20">
        <f t="shared" si="2"/>
        <v>88</v>
      </c>
      <c r="L33" s="21">
        <f t="shared" si="2"/>
        <v>614</v>
      </c>
      <c r="M33" s="21">
        <f t="shared" si="2"/>
        <v>5753</v>
      </c>
      <c r="N33" s="32">
        <f t="shared" si="3"/>
        <v>6455</v>
      </c>
    </row>
    <row r="34" spans="1:18" ht="12.75" x14ac:dyDescent="0.2">
      <c r="A34" s="33">
        <f t="shared" si="5"/>
        <v>45775</v>
      </c>
      <c r="B34" s="34">
        <f t="shared" si="4"/>
        <v>45775</v>
      </c>
      <c r="C34" s="22">
        <v>27</v>
      </c>
      <c r="D34" s="23">
        <v>819</v>
      </c>
      <c r="E34" s="23">
        <v>1183</v>
      </c>
      <c r="F34" s="35">
        <f t="shared" si="0"/>
        <v>2029</v>
      </c>
      <c r="G34" s="22">
        <v>23</v>
      </c>
      <c r="H34" s="23">
        <v>1222</v>
      </c>
      <c r="I34" s="23">
        <v>822</v>
      </c>
      <c r="J34" s="35">
        <f t="shared" si="1"/>
        <v>2067</v>
      </c>
      <c r="K34" s="24">
        <f t="shared" si="2"/>
        <v>50</v>
      </c>
      <c r="L34" s="25">
        <f t="shared" si="2"/>
        <v>2041</v>
      </c>
      <c r="M34" s="25">
        <f t="shared" si="2"/>
        <v>2005</v>
      </c>
      <c r="N34" s="35">
        <f t="shared" si="3"/>
        <v>4096</v>
      </c>
    </row>
    <row r="35" spans="1:18" ht="12.75" x14ac:dyDescent="0.2">
      <c r="A35" s="30">
        <f t="shared" si="5"/>
        <v>45776</v>
      </c>
      <c r="B35" s="31">
        <f t="shared" si="4"/>
        <v>45776</v>
      </c>
      <c r="C35" s="18">
        <v>37</v>
      </c>
      <c r="D35" s="19">
        <v>1529</v>
      </c>
      <c r="E35" s="19">
        <v>1280</v>
      </c>
      <c r="F35" s="32">
        <f t="shared" si="0"/>
        <v>2846</v>
      </c>
      <c r="G35" s="18">
        <v>32</v>
      </c>
      <c r="H35" s="19">
        <v>2033</v>
      </c>
      <c r="I35" s="19">
        <v>1190</v>
      </c>
      <c r="J35" s="32">
        <f t="shared" si="1"/>
        <v>3255</v>
      </c>
      <c r="K35" s="20">
        <f t="shared" si="2"/>
        <v>69</v>
      </c>
      <c r="L35" s="21">
        <f t="shared" si="2"/>
        <v>3562</v>
      </c>
      <c r="M35" s="21">
        <f t="shared" si="2"/>
        <v>2470</v>
      </c>
      <c r="N35" s="32">
        <f t="shared" si="3"/>
        <v>6101</v>
      </c>
    </row>
    <row r="36" spans="1:18" ht="12.75" x14ac:dyDescent="0.2">
      <c r="A36" s="33">
        <f t="shared" si="5"/>
        <v>45777</v>
      </c>
      <c r="B36" s="34">
        <f t="shared" si="4"/>
        <v>45777</v>
      </c>
      <c r="C36" s="22">
        <v>34</v>
      </c>
      <c r="D36" s="23">
        <v>1562</v>
      </c>
      <c r="E36" s="23">
        <v>2334</v>
      </c>
      <c r="F36" s="35">
        <f t="shared" si="0"/>
        <v>3930</v>
      </c>
      <c r="G36" s="22">
        <v>38</v>
      </c>
      <c r="H36" s="23">
        <v>1530</v>
      </c>
      <c r="I36" s="23">
        <v>1817</v>
      </c>
      <c r="J36" s="35">
        <f t="shared" si="1"/>
        <v>3385</v>
      </c>
      <c r="K36" s="24">
        <f t="shared" si="2"/>
        <v>72</v>
      </c>
      <c r="L36" s="25">
        <f t="shared" si="2"/>
        <v>3092</v>
      </c>
      <c r="M36" s="25">
        <f t="shared" si="2"/>
        <v>4151</v>
      </c>
      <c r="N36" s="35">
        <f t="shared" si="3"/>
        <v>7315</v>
      </c>
    </row>
    <row r="37" spans="1:18" s="13" customFormat="1" ht="12.75" x14ac:dyDescent="0.2">
      <c r="A37" s="94" t="s">
        <v>62</v>
      </c>
      <c r="B37" s="95"/>
      <c r="C37" s="64">
        <f t="shared" ref="C37:N37" si="6">SUM(C7:C36)</f>
        <v>1390</v>
      </c>
      <c r="D37" s="64">
        <f t="shared" si="6"/>
        <v>37142</v>
      </c>
      <c r="E37" s="64">
        <f t="shared" si="6"/>
        <v>54799</v>
      </c>
      <c r="F37" s="64">
        <f t="shared" si="6"/>
        <v>93331</v>
      </c>
      <c r="G37" s="64">
        <f t="shared" si="6"/>
        <v>1333</v>
      </c>
      <c r="H37" s="64">
        <f t="shared" si="6"/>
        <v>41214</v>
      </c>
      <c r="I37" s="64">
        <f t="shared" si="6"/>
        <v>46220</v>
      </c>
      <c r="J37" s="64">
        <f t="shared" si="6"/>
        <v>88767</v>
      </c>
      <c r="K37" s="64">
        <f t="shared" si="6"/>
        <v>2723</v>
      </c>
      <c r="L37" s="64">
        <f t="shared" si="6"/>
        <v>78356</v>
      </c>
      <c r="M37" s="64">
        <f t="shared" si="6"/>
        <v>101019</v>
      </c>
      <c r="N37" s="65">
        <f t="shared" si="6"/>
        <v>182098</v>
      </c>
      <c r="O37" s="12"/>
      <c r="P37" s="12"/>
      <c r="Q37" s="12"/>
      <c r="R37" s="12"/>
    </row>
    <row r="38" spans="1:18" s="13" customFormat="1" ht="12.75" x14ac:dyDescent="0.2">
      <c r="A38" s="86" t="s">
        <v>10</v>
      </c>
      <c r="B38" s="87"/>
      <c r="C38" s="66">
        <f t="shared" ref="C38:N38" si="7">IF(COUNT(C7:C36)=0," ",C37/COUNT(C7:C36))</f>
        <v>46.333333333333336</v>
      </c>
      <c r="D38" s="66">
        <f t="shared" si="7"/>
        <v>1238.0666666666666</v>
      </c>
      <c r="E38" s="66">
        <f t="shared" si="7"/>
        <v>1826.6333333333334</v>
      </c>
      <c r="F38" s="66">
        <f t="shared" si="7"/>
        <v>3111.0333333333333</v>
      </c>
      <c r="G38" s="66">
        <f t="shared" si="7"/>
        <v>44.43333333333333</v>
      </c>
      <c r="H38" s="66">
        <f t="shared" si="7"/>
        <v>1373.8</v>
      </c>
      <c r="I38" s="66">
        <f t="shared" si="7"/>
        <v>1540.6666666666667</v>
      </c>
      <c r="J38" s="66">
        <f t="shared" si="7"/>
        <v>2958.9</v>
      </c>
      <c r="K38" s="66">
        <f t="shared" si="7"/>
        <v>90.766666666666666</v>
      </c>
      <c r="L38" s="66">
        <f t="shared" si="7"/>
        <v>2611.8666666666668</v>
      </c>
      <c r="M38" s="66">
        <f t="shared" si="7"/>
        <v>3367.3</v>
      </c>
      <c r="N38" s="67">
        <f t="shared" si="7"/>
        <v>6069.9333333333334</v>
      </c>
      <c r="O38" s="12"/>
      <c r="P38" s="12"/>
      <c r="Q38" s="12"/>
      <c r="R38" s="12"/>
    </row>
    <row r="39" spans="1:18" ht="15.75" customHeight="1" x14ac:dyDescent="0.2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mergeCells count="10">
    <mergeCell ref="A6:B6"/>
    <mergeCell ref="A37:B37"/>
    <mergeCell ref="A38:B38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17">
    <pageSetUpPr fitToPage="1"/>
  </sheetPr>
  <dimension ref="A1:R47"/>
  <sheetViews>
    <sheetView showGridLines="0" topLeftCell="A4" zoomScaleNormal="100" workbookViewId="0">
      <selection activeCell="P28" sqref="P28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31 mai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Avril!A36+1</f>
        <v>45778</v>
      </c>
      <c r="B7" s="31">
        <f>A7</f>
        <v>45778</v>
      </c>
      <c r="C7" s="18">
        <v>47</v>
      </c>
      <c r="D7" s="19">
        <v>373</v>
      </c>
      <c r="E7" s="19">
        <v>2810</v>
      </c>
      <c r="F7" s="32">
        <f t="shared" ref="F7:F37" si="0">IF($A7=" "," ",SUM(C7:E7))</f>
        <v>3230</v>
      </c>
      <c r="G7" s="18">
        <v>41</v>
      </c>
      <c r="H7" s="19">
        <v>394</v>
      </c>
      <c r="I7" s="19">
        <v>2409</v>
      </c>
      <c r="J7" s="32">
        <f t="shared" ref="J7:J37" si="1">IF($A7=" "," ",SUM(G7:I7))</f>
        <v>2844</v>
      </c>
      <c r="K7" s="20">
        <f t="shared" ref="K7:M37" si="2">IF($A7=" "," ",SUM(C7,G7))</f>
        <v>88</v>
      </c>
      <c r="L7" s="21">
        <f t="shared" si="2"/>
        <v>767</v>
      </c>
      <c r="M7" s="21">
        <f t="shared" si="2"/>
        <v>5219</v>
      </c>
      <c r="N7" s="32">
        <f t="shared" ref="N7:N37" si="3">IF($A7=" "," ",SUM(K7:M7))</f>
        <v>6074</v>
      </c>
      <c r="Q7" s="4"/>
    </row>
    <row r="8" spans="1:18" ht="12.75" x14ac:dyDescent="0.2">
      <c r="A8" s="33">
        <f>A7+1</f>
        <v>45779</v>
      </c>
      <c r="B8" s="34">
        <f t="shared" ref="B8:B37" si="4">A8</f>
        <v>45779</v>
      </c>
      <c r="C8" s="22">
        <v>45</v>
      </c>
      <c r="D8" s="23">
        <v>1191</v>
      </c>
      <c r="E8" s="23">
        <v>1687</v>
      </c>
      <c r="F8" s="35">
        <f t="shared" si="0"/>
        <v>2923</v>
      </c>
      <c r="G8" s="22">
        <v>46</v>
      </c>
      <c r="H8" s="23">
        <v>1092</v>
      </c>
      <c r="I8" s="23">
        <v>2190</v>
      </c>
      <c r="J8" s="35">
        <f t="shared" si="1"/>
        <v>3328</v>
      </c>
      <c r="K8" s="24">
        <f t="shared" si="2"/>
        <v>91</v>
      </c>
      <c r="L8" s="25">
        <f t="shared" si="2"/>
        <v>2283</v>
      </c>
      <c r="M8" s="25">
        <f t="shared" si="2"/>
        <v>3877</v>
      </c>
      <c r="N8" s="35">
        <f t="shared" si="3"/>
        <v>6251</v>
      </c>
      <c r="Q8" s="4"/>
    </row>
    <row r="9" spans="1:18" ht="12.75" x14ac:dyDescent="0.2">
      <c r="A9" s="30">
        <f t="shared" ref="A9:A37" si="5">A8+1</f>
        <v>45780</v>
      </c>
      <c r="B9" s="31">
        <f t="shared" si="4"/>
        <v>45780</v>
      </c>
      <c r="C9" s="18">
        <v>48</v>
      </c>
      <c r="D9" s="19">
        <v>744</v>
      </c>
      <c r="E9" s="19">
        <v>1762</v>
      </c>
      <c r="F9" s="32">
        <f t="shared" si="0"/>
        <v>2554</v>
      </c>
      <c r="G9" s="18">
        <v>53</v>
      </c>
      <c r="H9" s="19">
        <v>693</v>
      </c>
      <c r="I9" s="19">
        <v>3092</v>
      </c>
      <c r="J9" s="32">
        <f t="shared" si="1"/>
        <v>3838</v>
      </c>
      <c r="K9" s="20">
        <f t="shared" si="2"/>
        <v>101</v>
      </c>
      <c r="L9" s="21">
        <f t="shared" si="2"/>
        <v>1437</v>
      </c>
      <c r="M9" s="21">
        <f t="shared" si="2"/>
        <v>4854</v>
      </c>
      <c r="N9" s="32">
        <f t="shared" si="3"/>
        <v>6392</v>
      </c>
    </row>
    <row r="10" spans="1:18" ht="12.75" x14ac:dyDescent="0.2">
      <c r="A10" s="33">
        <f t="shared" si="5"/>
        <v>45781</v>
      </c>
      <c r="B10" s="34">
        <f t="shared" si="4"/>
        <v>45781</v>
      </c>
      <c r="C10" s="22">
        <v>63</v>
      </c>
      <c r="D10" s="23">
        <v>154</v>
      </c>
      <c r="E10" s="23">
        <v>2368</v>
      </c>
      <c r="F10" s="35">
        <f t="shared" si="0"/>
        <v>2585</v>
      </c>
      <c r="G10" s="22">
        <v>39</v>
      </c>
      <c r="H10" s="23">
        <v>266</v>
      </c>
      <c r="I10" s="23">
        <v>3767</v>
      </c>
      <c r="J10" s="35">
        <f t="shared" si="1"/>
        <v>4072</v>
      </c>
      <c r="K10" s="24">
        <f t="shared" si="2"/>
        <v>102</v>
      </c>
      <c r="L10" s="25">
        <f t="shared" si="2"/>
        <v>420</v>
      </c>
      <c r="M10" s="25">
        <f t="shared" si="2"/>
        <v>6135</v>
      </c>
      <c r="N10" s="35">
        <f t="shared" si="3"/>
        <v>6657</v>
      </c>
    </row>
    <row r="11" spans="1:18" ht="12.75" x14ac:dyDescent="0.2">
      <c r="A11" s="30">
        <f t="shared" si="5"/>
        <v>45782</v>
      </c>
      <c r="B11" s="31">
        <f t="shared" si="4"/>
        <v>45782</v>
      </c>
      <c r="C11" s="18">
        <v>50</v>
      </c>
      <c r="D11" s="19">
        <v>1049</v>
      </c>
      <c r="E11" s="19">
        <v>1400</v>
      </c>
      <c r="F11" s="32">
        <f t="shared" si="0"/>
        <v>2499</v>
      </c>
      <c r="G11" s="18">
        <v>36</v>
      </c>
      <c r="H11" s="19">
        <v>1791</v>
      </c>
      <c r="I11" s="19">
        <v>1300</v>
      </c>
      <c r="J11" s="32">
        <f t="shared" si="1"/>
        <v>3127</v>
      </c>
      <c r="K11" s="20">
        <f t="shared" si="2"/>
        <v>86</v>
      </c>
      <c r="L11" s="21">
        <f t="shared" si="2"/>
        <v>2840</v>
      </c>
      <c r="M11" s="21">
        <f t="shared" si="2"/>
        <v>2700</v>
      </c>
      <c r="N11" s="32">
        <f t="shared" si="3"/>
        <v>5626</v>
      </c>
    </row>
    <row r="12" spans="1:18" ht="12.75" x14ac:dyDescent="0.2">
      <c r="A12" s="33">
        <f t="shared" si="5"/>
        <v>45783</v>
      </c>
      <c r="B12" s="34">
        <f t="shared" si="4"/>
        <v>45783</v>
      </c>
      <c r="C12" s="22">
        <v>45</v>
      </c>
      <c r="D12" s="23">
        <v>1425</v>
      </c>
      <c r="E12" s="23">
        <v>1004</v>
      </c>
      <c r="F12" s="35">
        <f t="shared" si="0"/>
        <v>2474</v>
      </c>
      <c r="G12" s="22">
        <v>29</v>
      </c>
      <c r="H12" s="23">
        <v>1800</v>
      </c>
      <c r="I12" s="23">
        <v>829</v>
      </c>
      <c r="J12" s="35">
        <f t="shared" si="1"/>
        <v>2658</v>
      </c>
      <c r="K12" s="24">
        <f t="shared" si="2"/>
        <v>74</v>
      </c>
      <c r="L12" s="25">
        <f t="shared" si="2"/>
        <v>3225</v>
      </c>
      <c r="M12" s="25">
        <f t="shared" si="2"/>
        <v>1833</v>
      </c>
      <c r="N12" s="35">
        <f t="shared" si="3"/>
        <v>5132</v>
      </c>
    </row>
    <row r="13" spans="1:18" ht="12.75" x14ac:dyDescent="0.2">
      <c r="A13" s="30">
        <f t="shared" si="5"/>
        <v>45784</v>
      </c>
      <c r="B13" s="31">
        <f t="shared" si="4"/>
        <v>45784</v>
      </c>
      <c r="C13" s="18">
        <v>36</v>
      </c>
      <c r="D13" s="19">
        <v>1956</v>
      </c>
      <c r="E13" s="19">
        <v>1828</v>
      </c>
      <c r="F13" s="32">
        <f t="shared" si="0"/>
        <v>3820</v>
      </c>
      <c r="G13" s="18">
        <v>31</v>
      </c>
      <c r="H13" s="19">
        <v>1320</v>
      </c>
      <c r="I13" s="19">
        <v>1056</v>
      </c>
      <c r="J13" s="32">
        <f t="shared" si="1"/>
        <v>2407</v>
      </c>
      <c r="K13" s="20">
        <f t="shared" si="2"/>
        <v>67</v>
      </c>
      <c r="L13" s="21">
        <f t="shared" si="2"/>
        <v>3276</v>
      </c>
      <c r="M13" s="21">
        <f t="shared" si="2"/>
        <v>2884</v>
      </c>
      <c r="N13" s="32">
        <f t="shared" si="3"/>
        <v>6227</v>
      </c>
    </row>
    <row r="14" spans="1:18" ht="12.75" x14ac:dyDescent="0.2">
      <c r="A14" s="33">
        <f t="shared" si="5"/>
        <v>45785</v>
      </c>
      <c r="B14" s="34">
        <f t="shared" si="4"/>
        <v>45785</v>
      </c>
      <c r="C14" s="22">
        <v>49</v>
      </c>
      <c r="D14" s="23">
        <v>534</v>
      </c>
      <c r="E14" s="23">
        <v>2363</v>
      </c>
      <c r="F14" s="35">
        <f t="shared" si="0"/>
        <v>2946</v>
      </c>
      <c r="G14" s="22">
        <v>36</v>
      </c>
      <c r="H14" s="23">
        <v>717</v>
      </c>
      <c r="I14" s="23">
        <v>1163</v>
      </c>
      <c r="J14" s="35">
        <f t="shared" si="1"/>
        <v>1916</v>
      </c>
      <c r="K14" s="24">
        <f t="shared" si="2"/>
        <v>85</v>
      </c>
      <c r="L14" s="25">
        <f t="shared" si="2"/>
        <v>1251</v>
      </c>
      <c r="M14" s="25">
        <f t="shared" si="2"/>
        <v>3526</v>
      </c>
      <c r="N14" s="35">
        <f t="shared" si="3"/>
        <v>4862</v>
      </c>
    </row>
    <row r="15" spans="1:18" ht="12.75" x14ac:dyDescent="0.2">
      <c r="A15" s="30">
        <f t="shared" si="5"/>
        <v>45786</v>
      </c>
      <c r="B15" s="31">
        <f t="shared" si="4"/>
        <v>45786</v>
      </c>
      <c r="C15" s="18">
        <v>42</v>
      </c>
      <c r="D15" s="19">
        <v>1255</v>
      </c>
      <c r="E15" s="19">
        <v>1385</v>
      </c>
      <c r="F15" s="32">
        <f t="shared" si="0"/>
        <v>2682</v>
      </c>
      <c r="G15" s="18">
        <v>65</v>
      </c>
      <c r="H15" s="19">
        <v>1859</v>
      </c>
      <c r="I15" s="19">
        <v>1344</v>
      </c>
      <c r="J15" s="32">
        <f t="shared" si="1"/>
        <v>3268</v>
      </c>
      <c r="K15" s="20">
        <f t="shared" si="2"/>
        <v>107</v>
      </c>
      <c r="L15" s="21">
        <f t="shared" si="2"/>
        <v>3114</v>
      </c>
      <c r="M15" s="21">
        <f t="shared" si="2"/>
        <v>2729</v>
      </c>
      <c r="N15" s="32">
        <f t="shared" si="3"/>
        <v>5950</v>
      </c>
    </row>
    <row r="16" spans="1:18" ht="12.75" x14ac:dyDescent="0.2">
      <c r="A16" s="33">
        <f t="shared" si="5"/>
        <v>45787</v>
      </c>
      <c r="B16" s="34">
        <f t="shared" si="4"/>
        <v>45787</v>
      </c>
      <c r="C16" s="22">
        <v>52</v>
      </c>
      <c r="D16" s="23">
        <v>820</v>
      </c>
      <c r="E16" s="23">
        <v>1080</v>
      </c>
      <c r="F16" s="35">
        <f t="shared" si="0"/>
        <v>1952</v>
      </c>
      <c r="G16" s="22">
        <v>51</v>
      </c>
      <c r="H16" s="23">
        <v>855</v>
      </c>
      <c r="I16" s="23">
        <v>1792</v>
      </c>
      <c r="J16" s="35">
        <f t="shared" si="1"/>
        <v>2698</v>
      </c>
      <c r="K16" s="24">
        <f t="shared" si="2"/>
        <v>103</v>
      </c>
      <c r="L16" s="25">
        <f t="shared" si="2"/>
        <v>1675</v>
      </c>
      <c r="M16" s="25">
        <f t="shared" si="2"/>
        <v>2872</v>
      </c>
      <c r="N16" s="35">
        <f t="shared" si="3"/>
        <v>4650</v>
      </c>
    </row>
    <row r="17" spans="1:14" ht="12.75" x14ac:dyDescent="0.2">
      <c r="A17" s="30">
        <f t="shared" si="5"/>
        <v>45788</v>
      </c>
      <c r="B17" s="31">
        <f t="shared" si="4"/>
        <v>45788</v>
      </c>
      <c r="C17" s="18">
        <v>61</v>
      </c>
      <c r="D17" s="19">
        <v>139</v>
      </c>
      <c r="E17" s="19">
        <v>1130</v>
      </c>
      <c r="F17" s="32">
        <f t="shared" si="0"/>
        <v>1330</v>
      </c>
      <c r="G17" s="18">
        <v>45</v>
      </c>
      <c r="H17" s="19">
        <v>287</v>
      </c>
      <c r="I17" s="19">
        <v>3479</v>
      </c>
      <c r="J17" s="32">
        <f t="shared" si="1"/>
        <v>3811</v>
      </c>
      <c r="K17" s="20">
        <f t="shared" si="2"/>
        <v>106</v>
      </c>
      <c r="L17" s="21">
        <f t="shared" si="2"/>
        <v>426</v>
      </c>
      <c r="M17" s="21">
        <f t="shared" si="2"/>
        <v>4609</v>
      </c>
      <c r="N17" s="32">
        <f t="shared" si="3"/>
        <v>5141</v>
      </c>
    </row>
    <row r="18" spans="1:14" ht="12.75" x14ac:dyDescent="0.2">
      <c r="A18" s="33">
        <f t="shared" si="5"/>
        <v>45789</v>
      </c>
      <c r="B18" s="34">
        <f t="shared" si="4"/>
        <v>45789</v>
      </c>
      <c r="C18" s="22">
        <v>61</v>
      </c>
      <c r="D18" s="23">
        <v>1057</v>
      </c>
      <c r="E18" s="23">
        <v>1220</v>
      </c>
      <c r="F18" s="35">
        <f t="shared" si="0"/>
        <v>2338</v>
      </c>
      <c r="G18" s="22">
        <v>38</v>
      </c>
      <c r="H18" s="23">
        <v>1872</v>
      </c>
      <c r="I18" s="23">
        <v>1447</v>
      </c>
      <c r="J18" s="35">
        <f t="shared" si="1"/>
        <v>3357</v>
      </c>
      <c r="K18" s="24">
        <f t="shared" si="2"/>
        <v>99</v>
      </c>
      <c r="L18" s="25">
        <f t="shared" si="2"/>
        <v>2929</v>
      </c>
      <c r="M18" s="25">
        <f t="shared" si="2"/>
        <v>2667</v>
      </c>
      <c r="N18" s="35">
        <f t="shared" si="3"/>
        <v>5695</v>
      </c>
    </row>
    <row r="19" spans="1:14" ht="12.75" x14ac:dyDescent="0.2">
      <c r="A19" s="30">
        <f t="shared" si="5"/>
        <v>45790</v>
      </c>
      <c r="B19" s="31">
        <f t="shared" si="4"/>
        <v>45790</v>
      </c>
      <c r="C19" s="18">
        <v>41</v>
      </c>
      <c r="D19" s="19">
        <v>1649</v>
      </c>
      <c r="E19" s="19">
        <v>985</v>
      </c>
      <c r="F19" s="32">
        <f t="shared" si="0"/>
        <v>2675</v>
      </c>
      <c r="G19" s="18">
        <v>29</v>
      </c>
      <c r="H19" s="19">
        <v>2033</v>
      </c>
      <c r="I19" s="19">
        <v>1032</v>
      </c>
      <c r="J19" s="32">
        <f t="shared" si="1"/>
        <v>3094</v>
      </c>
      <c r="K19" s="20">
        <f t="shared" si="2"/>
        <v>70</v>
      </c>
      <c r="L19" s="21">
        <f t="shared" si="2"/>
        <v>3682</v>
      </c>
      <c r="M19" s="21">
        <f t="shared" si="2"/>
        <v>2017</v>
      </c>
      <c r="N19" s="32">
        <f t="shared" si="3"/>
        <v>5769</v>
      </c>
    </row>
    <row r="20" spans="1:14" ht="12.75" x14ac:dyDescent="0.2">
      <c r="A20" s="33">
        <f t="shared" si="5"/>
        <v>45791</v>
      </c>
      <c r="B20" s="34">
        <f t="shared" si="4"/>
        <v>45791</v>
      </c>
      <c r="C20" s="22">
        <v>34</v>
      </c>
      <c r="D20" s="23">
        <v>1772</v>
      </c>
      <c r="E20" s="23">
        <v>1029</v>
      </c>
      <c r="F20" s="35">
        <f t="shared" si="0"/>
        <v>2835</v>
      </c>
      <c r="G20" s="22">
        <v>31</v>
      </c>
      <c r="H20" s="23">
        <v>1882</v>
      </c>
      <c r="I20" s="23">
        <v>917</v>
      </c>
      <c r="J20" s="35">
        <f t="shared" si="1"/>
        <v>2830</v>
      </c>
      <c r="K20" s="24">
        <f t="shared" si="2"/>
        <v>65</v>
      </c>
      <c r="L20" s="25">
        <f t="shared" si="2"/>
        <v>3654</v>
      </c>
      <c r="M20" s="25">
        <f t="shared" si="2"/>
        <v>1946</v>
      </c>
      <c r="N20" s="35">
        <f t="shared" si="3"/>
        <v>5665</v>
      </c>
    </row>
    <row r="21" spans="1:14" ht="12.75" x14ac:dyDescent="0.2">
      <c r="A21" s="30">
        <f t="shared" si="5"/>
        <v>45792</v>
      </c>
      <c r="B21" s="31">
        <f t="shared" si="4"/>
        <v>45792</v>
      </c>
      <c r="C21" s="18">
        <v>40</v>
      </c>
      <c r="D21" s="19">
        <v>1587</v>
      </c>
      <c r="E21" s="19">
        <v>1148</v>
      </c>
      <c r="F21" s="32">
        <f t="shared" si="0"/>
        <v>2775</v>
      </c>
      <c r="G21" s="18">
        <v>40</v>
      </c>
      <c r="H21" s="19">
        <v>1799</v>
      </c>
      <c r="I21" s="19">
        <v>1103</v>
      </c>
      <c r="J21" s="32">
        <f t="shared" si="1"/>
        <v>2942</v>
      </c>
      <c r="K21" s="20">
        <f t="shared" si="2"/>
        <v>80</v>
      </c>
      <c r="L21" s="21">
        <f t="shared" si="2"/>
        <v>3386</v>
      </c>
      <c r="M21" s="21">
        <f t="shared" si="2"/>
        <v>2251</v>
      </c>
      <c r="N21" s="32">
        <f t="shared" si="3"/>
        <v>5717</v>
      </c>
    </row>
    <row r="22" spans="1:14" ht="12.75" x14ac:dyDescent="0.2">
      <c r="A22" s="33">
        <f t="shared" si="5"/>
        <v>45793</v>
      </c>
      <c r="B22" s="34">
        <f t="shared" si="4"/>
        <v>45793</v>
      </c>
      <c r="C22" s="22">
        <v>46</v>
      </c>
      <c r="D22" s="23">
        <v>1485</v>
      </c>
      <c r="E22" s="23">
        <v>1514</v>
      </c>
      <c r="F22" s="35">
        <f t="shared" si="0"/>
        <v>3045</v>
      </c>
      <c r="G22" s="22">
        <v>71</v>
      </c>
      <c r="H22" s="23">
        <v>1393</v>
      </c>
      <c r="I22" s="23">
        <v>1333</v>
      </c>
      <c r="J22" s="35">
        <f t="shared" si="1"/>
        <v>2797</v>
      </c>
      <c r="K22" s="24">
        <f t="shared" si="2"/>
        <v>117</v>
      </c>
      <c r="L22" s="25">
        <f t="shared" si="2"/>
        <v>2878</v>
      </c>
      <c r="M22" s="25">
        <f t="shared" si="2"/>
        <v>2847</v>
      </c>
      <c r="N22" s="35">
        <f t="shared" si="3"/>
        <v>5842</v>
      </c>
    </row>
    <row r="23" spans="1:14" ht="12.75" x14ac:dyDescent="0.2">
      <c r="A23" s="30">
        <f t="shared" si="5"/>
        <v>45794</v>
      </c>
      <c r="B23" s="31">
        <f t="shared" si="4"/>
        <v>45794</v>
      </c>
      <c r="C23" s="18">
        <v>54</v>
      </c>
      <c r="D23" s="19">
        <v>816</v>
      </c>
      <c r="E23" s="19">
        <v>1116</v>
      </c>
      <c r="F23" s="32">
        <f t="shared" si="0"/>
        <v>1986</v>
      </c>
      <c r="G23" s="18">
        <v>69</v>
      </c>
      <c r="H23" s="19">
        <v>817</v>
      </c>
      <c r="I23" s="19">
        <v>975</v>
      </c>
      <c r="J23" s="32">
        <f t="shared" si="1"/>
        <v>1861</v>
      </c>
      <c r="K23" s="20">
        <f t="shared" si="2"/>
        <v>123</v>
      </c>
      <c r="L23" s="21">
        <f t="shared" si="2"/>
        <v>1633</v>
      </c>
      <c r="M23" s="21">
        <f t="shared" si="2"/>
        <v>2091</v>
      </c>
      <c r="N23" s="32">
        <f t="shared" si="3"/>
        <v>3847</v>
      </c>
    </row>
    <row r="24" spans="1:14" ht="12.75" x14ac:dyDescent="0.2">
      <c r="A24" s="33">
        <f t="shared" si="5"/>
        <v>45795</v>
      </c>
      <c r="B24" s="34">
        <f t="shared" si="4"/>
        <v>45795</v>
      </c>
      <c r="C24" s="22">
        <v>44</v>
      </c>
      <c r="D24" s="23">
        <v>129</v>
      </c>
      <c r="E24" s="23">
        <v>1186</v>
      </c>
      <c r="F24" s="35">
        <f t="shared" si="0"/>
        <v>1359</v>
      </c>
      <c r="G24" s="22">
        <v>36</v>
      </c>
      <c r="H24" s="23">
        <v>280</v>
      </c>
      <c r="I24" s="23">
        <v>1364</v>
      </c>
      <c r="J24" s="35">
        <f t="shared" si="1"/>
        <v>1680</v>
      </c>
      <c r="K24" s="24">
        <f t="shared" si="2"/>
        <v>80</v>
      </c>
      <c r="L24" s="25">
        <f t="shared" si="2"/>
        <v>409</v>
      </c>
      <c r="M24" s="25">
        <f t="shared" si="2"/>
        <v>2550</v>
      </c>
      <c r="N24" s="35">
        <f t="shared" si="3"/>
        <v>3039</v>
      </c>
    </row>
    <row r="25" spans="1:14" ht="12.75" x14ac:dyDescent="0.2">
      <c r="A25" s="30">
        <f t="shared" si="5"/>
        <v>45796</v>
      </c>
      <c r="B25" s="31">
        <f t="shared" si="4"/>
        <v>45796</v>
      </c>
      <c r="C25" s="18">
        <v>65</v>
      </c>
      <c r="D25" s="19">
        <v>1107</v>
      </c>
      <c r="E25" s="19">
        <v>1172</v>
      </c>
      <c r="F25" s="32">
        <f t="shared" si="0"/>
        <v>2344</v>
      </c>
      <c r="G25" s="18">
        <v>39</v>
      </c>
      <c r="H25" s="19">
        <v>1968</v>
      </c>
      <c r="I25" s="19">
        <v>1384</v>
      </c>
      <c r="J25" s="32">
        <f t="shared" si="1"/>
        <v>3391</v>
      </c>
      <c r="K25" s="20">
        <f t="shared" si="2"/>
        <v>104</v>
      </c>
      <c r="L25" s="21">
        <f t="shared" si="2"/>
        <v>3075</v>
      </c>
      <c r="M25" s="21">
        <f t="shared" si="2"/>
        <v>2556</v>
      </c>
      <c r="N25" s="32">
        <f t="shared" si="3"/>
        <v>5735</v>
      </c>
    </row>
    <row r="26" spans="1:14" ht="12.75" x14ac:dyDescent="0.2">
      <c r="A26" s="33">
        <f t="shared" si="5"/>
        <v>45797</v>
      </c>
      <c r="B26" s="34">
        <f t="shared" si="4"/>
        <v>45797</v>
      </c>
      <c r="C26" s="22">
        <v>52</v>
      </c>
      <c r="D26" s="23">
        <v>1576</v>
      </c>
      <c r="E26" s="23">
        <v>1060</v>
      </c>
      <c r="F26" s="35">
        <f t="shared" si="0"/>
        <v>2688</v>
      </c>
      <c r="G26" s="22">
        <v>33</v>
      </c>
      <c r="H26" s="23">
        <v>1864</v>
      </c>
      <c r="I26" s="23">
        <v>920</v>
      </c>
      <c r="J26" s="35">
        <f t="shared" si="1"/>
        <v>2817</v>
      </c>
      <c r="K26" s="24">
        <f t="shared" si="2"/>
        <v>85</v>
      </c>
      <c r="L26" s="25">
        <f t="shared" si="2"/>
        <v>3440</v>
      </c>
      <c r="M26" s="25">
        <f t="shared" si="2"/>
        <v>1980</v>
      </c>
      <c r="N26" s="35">
        <f t="shared" si="3"/>
        <v>5505</v>
      </c>
    </row>
    <row r="27" spans="1:14" ht="12.75" x14ac:dyDescent="0.2">
      <c r="A27" s="30">
        <f t="shared" si="5"/>
        <v>45798</v>
      </c>
      <c r="B27" s="31">
        <f t="shared" si="4"/>
        <v>45798</v>
      </c>
      <c r="C27" s="18">
        <v>32</v>
      </c>
      <c r="D27" s="19">
        <v>1663</v>
      </c>
      <c r="E27" s="19">
        <v>1066</v>
      </c>
      <c r="F27" s="32">
        <f t="shared" si="0"/>
        <v>2761</v>
      </c>
      <c r="G27" s="18">
        <v>35</v>
      </c>
      <c r="H27" s="19">
        <v>1915</v>
      </c>
      <c r="I27" s="19">
        <v>933</v>
      </c>
      <c r="J27" s="32">
        <f t="shared" si="1"/>
        <v>2883</v>
      </c>
      <c r="K27" s="20">
        <f t="shared" si="2"/>
        <v>67</v>
      </c>
      <c r="L27" s="21">
        <f t="shared" si="2"/>
        <v>3578</v>
      </c>
      <c r="M27" s="21">
        <f t="shared" si="2"/>
        <v>1999</v>
      </c>
      <c r="N27" s="32">
        <f t="shared" si="3"/>
        <v>5644</v>
      </c>
    </row>
    <row r="28" spans="1:14" ht="12.75" x14ac:dyDescent="0.2">
      <c r="A28" s="33">
        <f t="shared" si="5"/>
        <v>45799</v>
      </c>
      <c r="B28" s="34">
        <f t="shared" si="4"/>
        <v>45799</v>
      </c>
      <c r="C28" s="22">
        <v>29</v>
      </c>
      <c r="D28" s="23">
        <v>1511</v>
      </c>
      <c r="E28" s="23">
        <v>1070</v>
      </c>
      <c r="F28" s="35">
        <f t="shared" si="0"/>
        <v>2610</v>
      </c>
      <c r="G28" s="22">
        <v>30</v>
      </c>
      <c r="H28" s="23">
        <v>1613</v>
      </c>
      <c r="I28" s="23">
        <v>957</v>
      </c>
      <c r="J28" s="35">
        <f t="shared" si="1"/>
        <v>2600</v>
      </c>
      <c r="K28" s="24">
        <f t="shared" si="2"/>
        <v>59</v>
      </c>
      <c r="L28" s="25">
        <f t="shared" si="2"/>
        <v>3124</v>
      </c>
      <c r="M28" s="25">
        <f t="shared" si="2"/>
        <v>2027</v>
      </c>
      <c r="N28" s="35">
        <f t="shared" si="3"/>
        <v>5210</v>
      </c>
    </row>
    <row r="29" spans="1:14" ht="12.75" x14ac:dyDescent="0.2">
      <c r="A29" s="30">
        <f t="shared" si="5"/>
        <v>45800</v>
      </c>
      <c r="B29" s="31">
        <f t="shared" si="4"/>
        <v>45800</v>
      </c>
      <c r="C29" s="18">
        <v>46</v>
      </c>
      <c r="D29" s="19">
        <v>1421</v>
      </c>
      <c r="E29" s="19">
        <v>1626</v>
      </c>
      <c r="F29" s="32">
        <f t="shared" si="0"/>
        <v>3093</v>
      </c>
      <c r="G29" s="18">
        <v>74</v>
      </c>
      <c r="H29" s="19">
        <v>1341</v>
      </c>
      <c r="I29" s="19">
        <v>1252</v>
      </c>
      <c r="J29" s="32">
        <f t="shared" si="1"/>
        <v>2667</v>
      </c>
      <c r="K29" s="20">
        <f t="shared" si="2"/>
        <v>120</v>
      </c>
      <c r="L29" s="21">
        <f t="shared" si="2"/>
        <v>2762</v>
      </c>
      <c r="M29" s="21">
        <f t="shared" si="2"/>
        <v>2878</v>
      </c>
      <c r="N29" s="32">
        <f t="shared" si="3"/>
        <v>5760</v>
      </c>
    </row>
    <row r="30" spans="1:14" ht="12.75" x14ac:dyDescent="0.2">
      <c r="A30" s="33">
        <f t="shared" si="5"/>
        <v>45801</v>
      </c>
      <c r="B30" s="34">
        <f t="shared" si="4"/>
        <v>45801</v>
      </c>
      <c r="C30" s="22">
        <v>57</v>
      </c>
      <c r="D30" s="23">
        <v>815</v>
      </c>
      <c r="E30" s="23">
        <v>1467</v>
      </c>
      <c r="F30" s="35">
        <f t="shared" si="0"/>
        <v>2339</v>
      </c>
      <c r="G30" s="22">
        <v>69</v>
      </c>
      <c r="H30" s="23">
        <v>829</v>
      </c>
      <c r="I30" s="23">
        <v>943</v>
      </c>
      <c r="J30" s="35">
        <f t="shared" si="1"/>
        <v>1841</v>
      </c>
      <c r="K30" s="24">
        <f t="shared" si="2"/>
        <v>126</v>
      </c>
      <c r="L30" s="25">
        <f t="shared" si="2"/>
        <v>1644</v>
      </c>
      <c r="M30" s="25">
        <f t="shared" si="2"/>
        <v>2410</v>
      </c>
      <c r="N30" s="35">
        <f t="shared" si="3"/>
        <v>4180</v>
      </c>
    </row>
    <row r="31" spans="1:14" ht="12.75" x14ac:dyDescent="0.2">
      <c r="A31" s="30">
        <f t="shared" si="5"/>
        <v>45802</v>
      </c>
      <c r="B31" s="31">
        <f t="shared" si="4"/>
        <v>45802</v>
      </c>
      <c r="C31" s="18">
        <v>44</v>
      </c>
      <c r="D31" s="19">
        <v>128</v>
      </c>
      <c r="E31" s="19">
        <v>1299</v>
      </c>
      <c r="F31" s="32">
        <f t="shared" si="0"/>
        <v>1471</v>
      </c>
      <c r="G31" s="18">
        <v>29</v>
      </c>
      <c r="H31" s="19">
        <v>290</v>
      </c>
      <c r="I31" s="19">
        <v>1342</v>
      </c>
      <c r="J31" s="32">
        <f t="shared" si="1"/>
        <v>1661</v>
      </c>
      <c r="K31" s="20">
        <f t="shared" si="2"/>
        <v>73</v>
      </c>
      <c r="L31" s="21">
        <f t="shared" si="2"/>
        <v>418</v>
      </c>
      <c r="M31" s="21">
        <f t="shared" si="2"/>
        <v>2641</v>
      </c>
      <c r="N31" s="32">
        <f t="shared" si="3"/>
        <v>3132</v>
      </c>
    </row>
    <row r="32" spans="1:14" ht="12.75" x14ac:dyDescent="0.2">
      <c r="A32" s="33">
        <f t="shared" si="5"/>
        <v>45803</v>
      </c>
      <c r="B32" s="34">
        <f t="shared" si="4"/>
        <v>45803</v>
      </c>
      <c r="C32" s="22">
        <v>52</v>
      </c>
      <c r="D32" s="23">
        <v>1107</v>
      </c>
      <c r="E32" s="23">
        <v>1237</v>
      </c>
      <c r="F32" s="35">
        <f t="shared" si="0"/>
        <v>2396</v>
      </c>
      <c r="G32" s="22">
        <v>38</v>
      </c>
      <c r="H32" s="23">
        <v>1864</v>
      </c>
      <c r="I32" s="23">
        <v>1178</v>
      </c>
      <c r="J32" s="35">
        <f t="shared" si="1"/>
        <v>3080</v>
      </c>
      <c r="K32" s="24">
        <f t="shared" si="2"/>
        <v>90</v>
      </c>
      <c r="L32" s="25">
        <f t="shared" si="2"/>
        <v>2971</v>
      </c>
      <c r="M32" s="25">
        <f t="shared" si="2"/>
        <v>2415</v>
      </c>
      <c r="N32" s="35">
        <f t="shared" si="3"/>
        <v>5476</v>
      </c>
    </row>
    <row r="33" spans="1:18" ht="12.75" x14ac:dyDescent="0.2">
      <c r="A33" s="30">
        <f t="shared" si="5"/>
        <v>45804</v>
      </c>
      <c r="B33" s="31">
        <f t="shared" si="4"/>
        <v>45804</v>
      </c>
      <c r="C33" s="18">
        <v>36</v>
      </c>
      <c r="D33" s="19">
        <v>1453</v>
      </c>
      <c r="E33" s="19">
        <v>1273</v>
      </c>
      <c r="F33" s="32">
        <f t="shared" si="0"/>
        <v>2762</v>
      </c>
      <c r="G33" s="18">
        <v>32</v>
      </c>
      <c r="H33" s="19">
        <v>1982</v>
      </c>
      <c r="I33" s="19">
        <v>873</v>
      </c>
      <c r="J33" s="32">
        <f t="shared" si="1"/>
        <v>2887</v>
      </c>
      <c r="K33" s="20">
        <f t="shared" si="2"/>
        <v>68</v>
      </c>
      <c r="L33" s="21">
        <f t="shared" si="2"/>
        <v>3435</v>
      </c>
      <c r="M33" s="21">
        <f t="shared" si="2"/>
        <v>2146</v>
      </c>
      <c r="N33" s="32">
        <f t="shared" si="3"/>
        <v>5649</v>
      </c>
    </row>
    <row r="34" spans="1:18" ht="12.75" x14ac:dyDescent="0.2">
      <c r="A34" s="33">
        <f t="shared" si="5"/>
        <v>45805</v>
      </c>
      <c r="B34" s="34">
        <f t="shared" si="4"/>
        <v>45805</v>
      </c>
      <c r="C34" s="22">
        <v>32</v>
      </c>
      <c r="D34" s="23">
        <v>1796</v>
      </c>
      <c r="E34" s="23">
        <v>1923</v>
      </c>
      <c r="F34" s="35">
        <f t="shared" si="0"/>
        <v>3751</v>
      </c>
      <c r="G34" s="22">
        <v>30</v>
      </c>
      <c r="H34" s="23">
        <v>1264</v>
      </c>
      <c r="I34" s="23">
        <v>1035</v>
      </c>
      <c r="J34" s="35">
        <f t="shared" si="1"/>
        <v>2329</v>
      </c>
      <c r="K34" s="24">
        <f t="shared" si="2"/>
        <v>62</v>
      </c>
      <c r="L34" s="25">
        <f t="shared" si="2"/>
        <v>3060</v>
      </c>
      <c r="M34" s="25">
        <f t="shared" si="2"/>
        <v>2958</v>
      </c>
      <c r="N34" s="35">
        <f t="shared" si="3"/>
        <v>6080</v>
      </c>
    </row>
    <row r="35" spans="1:18" ht="12.75" x14ac:dyDescent="0.2">
      <c r="A35" s="30">
        <f t="shared" si="5"/>
        <v>45806</v>
      </c>
      <c r="B35" s="31">
        <f t="shared" si="4"/>
        <v>45806</v>
      </c>
      <c r="C35" s="18">
        <v>56</v>
      </c>
      <c r="D35" s="19">
        <v>835</v>
      </c>
      <c r="E35" s="19">
        <v>2491</v>
      </c>
      <c r="F35" s="32">
        <f t="shared" si="0"/>
        <v>3382</v>
      </c>
      <c r="G35" s="18">
        <v>46</v>
      </c>
      <c r="H35" s="19">
        <v>714</v>
      </c>
      <c r="I35" s="19">
        <v>1023</v>
      </c>
      <c r="J35" s="32">
        <f t="shared" si="1"/>
        <v>1783</v>
      </c>
      <c r="K35" s="20">
        <f t="shared" si="2"/>
        <v>102</v>
      </c>
      <c r="L35" s="21">
        <f t="shared" si="2"/>
        <v>1549</v>
      </c>
      <c r="M35" s="21">
        <f t="shared" si="2"/>
        <v>3514</v>
      </c>
      <c r="N35" s="32">
        <f t="shared" si="3"/>
        <v>5165</v>
      </c>
    </row>
    <row r="36" spans="1:18" ht="12.75" x14ac:dyDescent="0.2">
      <c r="A36" s="33">
        <f t="shared" si="5"/>
        <v>45807</v>
      </c>
      <c r="B36" s="34">
        <f t="shared" si="4"/>
        <v>45807</v>
      </c>
      <c r="C36" s="22">
        <v>33</v>
      </c>
      <c r="D36" s="23">
        <v>1204</v>
      </c>
      <c r="E36" s="23">
        <v>1315</v>
      </c>
      <c r="F36" s="35">
        <f t="shared" si="0"/>
        <v>2552</v>
      </c>
      <c r="G36" s="22">
        <v>43</v>
      </c>
      <c r="H36" s="23">
        <v>1730</v>
      </c>
      <c r="I36" s="23">
        <v>1651</v>
      </c>
      <c r="J36" s="35">
        <f t="shared" si="1"/>
        <v>3424</v>
      </c>
      <c r="K36" s="24">
        <f t="shared" si="2"/>
        <v>76</v>
      </c>
      <c r="L36" s="25">
        <f t="shared" si="2"/>
        <v>2934</v>
      </c>
      <c r="M36" s="25">
        <f t="shared" si="2"/>
        <v>2966</v>
      </c>
      <c r="N36" s="35">
        <f t="shared" si="3"/>
        <v>5976</v>
      </c>
    </row>
    <row r="37" spans="1:18" ht="12.75" x14ac:dyDescent="0.2">
      <c r="A37" s="30">
        <f t="shared" si="5"/>
        <v>45808</v>
      </c>
      <c r="B37" s="31">
        <f t="shared" si="4"/>
        <v>45808</v>
      </c>
      <c r="C37" s="18">
        <v>39</v>
      </c>
      <c r="D37" s="19">
        <v>716</v>
      </c>
      <c r="E37" s="19">
        <v>1133</v>
      </c>
      <c r="F37" s="32">
        <f t="shared" si="0"/>
        <v>1888</v>
      </c>
      <c r="G37" s="18">
        <v>48</v>
      </c>
      <c r="H37" s="19">
        <v>916</v>
      </c>
      <c r="I37" s="19">
        <v>2437</v>
      </c>
      <c r="J37" s="32">
        <f t="shared" si="1"/>
        <v>3401</v>
      </c>
      <c r="K37" s="20">
        <f t="shared" si="2"/>
        <v>87</v>
      </c>
      <c r="L37" s="21">
        <f t="shared" si="2"/>
        <v>1632</v>
      </c>
      <c r="M37" s="21">
        <f t="shared" si="2"/>
        <v>3570</v>
      </c>
      <c r="N37" s="32">
        <f t="shared" si="3"/>
        <v>5289</v>
      </c>
    </row>
    <row r="38" spans="1:18" s="13" customFormat="1" ht="12.75" x14ac:dyDescent="0.2">
      <c r="A38" s="94" t="s">
        <v>62</v>
      </c>
      <c r="B38" s="95"/>
      <c r="C38" s="64">
        <f t="shared" ref="C38:N38" si="6">SUM(C7:C37)</f>
        <v>1431</v>
      </c>
      <c r="D38" s="64">
        <f t="shared" si="6"/>
        <v>33467</v>
      </c>
      <c r="E38" s="64">
        <f t="shared" si="6"/>
        <v>45147</v>
      </c>
      <c r="F38" s="64">
        <f t="shared" si="6"/>
        <v>80045</v>
      </c>
      <c r="G38" s="64">
        <f t="shared" si="6"/>
        <v>1332</v>
      </c>
      <c r="H38" s="64">
        <f t="shared" si="6"/>
        <v>39440</v>
      </c>
      <c r="I38" s="64">
        <f t="shared" si="6"/>
        <v>46520</v>
      </c>
      <c r="J38" s="64">
        <f t="shared" si="6"/>
        <v>87292</v>
      </c>
      <c r="K38" s="64">
        <f t="shared" si="6"/>
        <v>2763</v>
      </c>
      <c r="L38" s="64">
        <f t="shared" si="6"/>
        <v>72907</v>
      </c>
      <c r="M38" s="64">
        <f t="shared" si="6"/>
        <v>91667</v>
      </c>
      <c r="N38" s="65">
        <f t="shared" si="6"/>
        <v>167337</v>
      </c>
      <c r="O38" s="12"/>
      <c r="P38" s="12"/>
      <c r="Q38" s="12"/>
      <c r="R38" s="12"/>
    </row>
    <row r="39" spans="1:18" s="13" customFormat="1" ht="12.75" x14ac:dyDescent="0.2">
      <c r="A39" s="86" t="s">
        <v>10</v>
      </c>
      <c r="B39" s="87"/>
      <c r="C39" s="66">
        <f>IF(COUNT(C7:C37)=0," ",C38/COUNT(C7:C37))</f>
        <v>46.161290322580648</v>
      </c>
      <c r="D39" s="66">
        <f t="shared" ref="D39:N39" si="7">IF(COUNT(D7:D37)=0," ",D38/COUNT(D7:D37))</f>
        <v>1079.5806451612902</v>
      </c>
      <c r="E39" s="66">
        <f t="shared" si="7"/>
        <v>1456.3548387096773</v>
      </c>
      <c r="F39" s="66">
        <f t="shared" si="7"/>
        <v>2582.0967741935483</v>
      </c>
      <c r="G39" s="66">
        <f t="shared" si="7"/>
        <v>42.967741935483872</v>
      </c>
      <c r="H39" s="66">
        <f t="shared" si="7"/>
        <v>1272.258064516129</v>
      </c>
      <c r="I39" s="66">
        <f t="shared" si="7"/>
        <v>1500.6451612903227</v>
      </c>
      <c r="J39" s="66">
        <f t="shared" si="7"/>
        <v>2815.8709677419356</v>
      </c>
      <c r="K39" s="66">
        <f t="shared" si="7"/>
        <v>89.129032258064512</v>
      </c>
      <c r="L39" s="66">
        <f t="shared" si="7"/>
        <v>2351.8387096774195</v>
      </c>
      <c r="M39" s="66">
        <f t="shared" si="7"/>
        <v>2957</v>
      </c>
      <c r="N39" s="67">
        <f t="shared" si="7"/>
        <v>5397.9677419354839</v>
      </c>
      <c r="O39" s="12"/>
      <c r="P39" s="12"/>
      <c r="Q39" s="12"/>
      <c r="R39" s="12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22">
    <pageSetUpPr fitToPage="1"/>
  </sheetPr>
  <dimension ref="A1:R46"/>
  <sheetViews>
    <sheetView showGridLines="0" zoomScaleNormal="100" workbookViewId="0">
      <selection activeCell="K7" sqref="K7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30 juin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Mai!A37+1</f>
        <v>45809</v>
      </c>
      <c r="B7" s="31">
        <f>A7</f>
        <v>45809</v>
      </c>
      <c r="C7" s="18">
        <v>45</v>
      </c>
      <c r="D7" s="19">
        <v>97</v>
      </c>
      <c r="E7" s="19">
        <v>1170</v>
      </c>
      <c r="F7" s="32">
        <f t="shared" ref="F7:F36" si="0">IF($A7=" "," ",SUM(C7:E7))</f>
        <v>1312</v>
      </c>
      <c r="G7" s="18">
        <v>42</v>
      </c>
      <c r="H7" s="19">
        <v>256</v>
      </c>
      <c r="I7" s="19">
        <v>3153</v>
      </c>
      <c r="J7" s="32">
        <f t="shared" ref="J7:J36" si="1">IF($A7=" "," ",SUM(G7:I7))</f>
        <v>3451</v>
      </c>
      <c r="K7" s="20">
        <f t="shared" ref="K7:M36" si="2">IF($A7=" "," ",SUM(C7,G7))</f>
        <v>87</v>
      </c>
      <c r="L7" s="21">
        <f t="shared" si="2"/>
        <v>353</v>
      </c>
      <c r="M7" s="21">
        <f t="shared" si="2"/>
        <v>4323</v>
      </c>
      <c r="N7" s="32">
        <f t="shared" ref="N7:N36" si="3">IF($A7=" "," ",SUM(K7:M7))</f>
        <v>4763</v>
      </c>
      <c r="Q7" s="4"/>
    </row>
    <row r="8" spans="1:18" ht="12.75" x14ac:dyDescent="0.2">
      <c r="A8" s="33">
        <f>A7+1</f>
        <v>45810</v>
      </c>
      <c r="B8" s="34">
        <f t="shared" ref="B8:B36" si="4">A8</f>
        <v>45810</v>
      </c>
      <c r="C8" s="22">
        <v>52</v>
      </c>
      <c r="D8" s="23">
        <v>506</v>
      </c>
      <c r="E8" s="23">
        <v>1863</v>
      </c>
      <c r="F8" s="35">
        <f t="shared" si="0"/>
        <v>2421</v>
      </c>
      <c r="G8" s="22">
        <v>40</v>
      </c>
      <c r="H8" s="23">
        <v>1041</v>
      </c>
      <c r="I8" s="23">
        <v>1675</v>
      </c>
      <c r="J8" s="35">
        <f t="shared" si="1"/>
        <v>2756</v>
      </c>
      <c r="K8" s="24">
        <f t="shared" si="2"/>
        <v>92</v>
      </c>
      <c r="L8" s="25">
        <f t="shared" si="2"/>
        <v>1547</v>
      </c>
      <c r="M8" s="25">
        <f t="shared" si="2"/>
        <v>3538</v>
      </c>
      <c r="N8" s="35">
        <f t="shared" si="3"/>
        <v>5177</v>
      </c>
      <c r="Q8" s="4"/>
    </row>
    <row r="9" spans="1:18" ht="12.75" x14ac:dyDescent="0.2">
      <c r="A9" s="30">
        <f t="shared" ref="A9:A36" si="5">A8+1</f>
        <v>45811</v>
      </c>
      <c r="B9" s="31">
        <f t="shared" si="4"/>
        <v>45811</v>
      </c>
      <c r="C9" s="18">
        <v>40</v>
      </c>
      <c r="D9" s="19">
        <v>1805</v>
      </c>
      <c r="E9" s="19">
        <v>990</v>
      </c>
      <c r="F9" s="32">
        <f t="shared" si="0"/>
        <v>2835</v>
      </c>
      <c r="G9" s="18">
        <v>29</v>
      </c>
      <c r="H9" s="19">
        <v>1466</v>
      </c>
      <c r="I9" s="19">
        <v>1025</v>
      </c>
      <c r="J9" s="32">
        <f t="shared" si="1"/>
        <v>2520</v>
      </c>
      <c r="K9" s="20">
        <f t="shared" si="2"/>
        <v>69</v>
      </c>
      <c r="L9" s="21">
        <f t="shared" si="2"/>
        <v>3271</v>
      </c>
      <c r="M9" s="21">
        <f t="shared" si="2"/>
        <v>2015</v>
      </c>
      <c r="N9" s="32">
        <f t="shared" si="3"/>
        <v>5355</v>
      </c>
    </row>
    <row r="10" spans="1:18" ht="12.75" x14ac:dyDescent="0.2">
      <c r="A10" s="33">
        <f t="shared" si="5"/>
        <v>45812</v>
      </c>
      <c r="B10" s="34">
        <f t="shared" si="4"/>
        <v>45812</v>
      </c>
      <c r="C10" s="22">
        <v>32</v>
      </c>
      <c r="D10" s="23">
        <v>1642</v>
      </c>
      <c r="E10" s="23">
        <v>1098</v>
      </c>
      <c r="F10" s="35">
        <f t="shared" si="0"/>
        <v>2772</v>
      </c>
      <c r="G10" s="22">
        <v>26</v>
      </c>
      <c r="H10" s="23">
        <v>2137</v>
      </c>
      <c r="I10" s="23">
        <v>921</v>
      </c>
      <c r="J10" s="35">
        <f t="shared" si="1"/>
        <v>3084</v>
      </c>
      <c r="K10" s="24">
        <f t="shared" si="2"/>
        <v>58</v>
      </c>
      <c r="L10" s="25">
        <f t="shared" si="2"/>
        <v>3779</v>
      </c>
      <c r="M10" s="25">
        <f t="shared" si="2"/>
        <v>2019</v>
      </c>
      <c r="N10" s="35">
        <f t="shared" si="3"/>
        <v>5856</v>
      </c>
    </row>
    <row r="11" spans="1:18" ht="12.75" x14ac:dyDescent="0.2">
      <c r="A11" s="30">
        <f t="shared" si="5"/>
        <v>45813</v>
      </c>
      <c r="B11" s="31">
        <f t="shared" si="4"/>
        <v>45813</v>
      </c>
      <c r="C11" s="18">
        <v>27</v>
      </c>
      <c r="D11" s="19">
        <v>1588</v>
      </c>
      <c r="E11" s="19">
        <v>1246</v>
      </c>
      <c r="F11" s="32">
        <f t="shared" si="0"/>
        <v>2861</v>
      </c>
      <c r="G11" s="18">
        <v>30</v>
      </c>
      <c r="H11" s="19">
        <v>1840</v>
      </c>
      <c r="I11" s="19">
        <v>1002</v>
      </c>
      <c r="J11" s="32">
        <f t="shared" si="1"/>
        <v>2872</v>
      </c>
      <c r="K11" s="20">
        <f t="shared" si="2"/>
        <v>57</v>
      </c>
      <c r="L11" s="21">
        <f t="shared" si="2"/>
        <v>3428</v>
      </c>
      <c r="M11" s="21">
        <f t="shared" si="2"/>
        <v>2248</v>
      </c>
      <c r="N11" s="32">
        <f t="shared" si="3"/>
        <v>5733</v>
      </c>
    </row>
    <row r="12" spans="1:18" ht="12.75" x14ac:dyDescent="0.2">
      <c r="A12" s="33">
        <f t="shared" si="5"/>
        <v>45814</v>
      </c>
      <c r="B12" s="34">
        <f t="shared" si="4"/>
        <v>45814</v>
      </c>
      <c r="C12" s="22">
        <v>33</v>
      </c>
      <c r="D12" s="23">
        <v>1559</v>
      </c>
      <c r="E12" s="23">
        <v>1878</v>
      </c>
      <c r="F12" s="35">
        <f t="shared" si="0"/>
        <v>3470</v>
      </c>
      <c r="G12" s="22">
        <v>51</v>
      </c>
      <c r="H12" s="23">
        <v>1364</v>
      </c>
      <c r="I12" s="23">
        <v>1182</v>
      </c>
      <c r="J12" s="35">
        <f t="shared" si="1"/>
        <v>2597</v>
      </c>
      <c r="K12" s="24">
        <f t="shared" si="2"/>
        <v>84</v>
      </c>
      <c r="L12" s="25">
        <f t="shared" si="2"/>
        <v>2923</v>
      </c>
      <c r="M12" s="25">
        <f t="shared" si="2"/>
        <v>3060</v>
      </c>
      <c r="N12" s="35">
        <f t="shared" si="3"/>
        <v>6067</v>
      </c>
    </row>
    <row r="13" spans="1:18" ht="12.75" x14ac:dyDescent="0.2">
      <c r="A13" s="30">
        <f t="shared" si="5"/>
        <v>45815</v>
      </c>
      <c r="B13" s="31">
        <f t="shared" si="4"/>
        <v>45815</v>
      </c>
      <c r="C13" s="18">
        <v>51</v>
      </c>
      <c r="D13" s="19">
        <v>1183</v>
      </c>
      <c r="E13" s="19">
        <v>1701</v>
      </c>
      <c r="F13" s="32">
        <f t="shared" si="0"/>
        <v>2935</v>
      </c>
      <c r="G13" s="18">
        <v>57</v>
      </c>
      <c r="H13" s="19">
        <v>753</v>
      </c>
      <c r="I13" s="19">
        <v>1050</v>
      </c>
      <c r="J13" s="32">
        <f t="shared" si="1"/>
        <v>1860</v>
      </c>
      <c r="K13" s="20">
        <f t="shared" si="2"/>
        <v>108</v>
      </c>
      <c r="L13" s="21">
        <f t="shared" si="2"/>
        <v>1936</v>
      </c>
      <c r="M13" s="21">
        <f t="shared" si="2"/>
        <v>2751</v>
      </c>
      <c r="N13" s="32">
        <f t="shared" si="3"/>
        <v>4795</v>
      </c>
    </row>
    <row r="14" spans="1:18" ht="12.75" x14ac:dyDescent="0.2">
      <c r="A14" s="33">
        <f t="shared" si="5"/>
        <v>45816</v>
      </c>
      <c r="B14" s="34">
        <f t="shared" si="4"/>
        <v>45816</v>
      </c>
      <c r="C14" s="22">
        <v>31</v>
      </c>
      <c r="D14" s="23">
        <v>170</v>
      </c>
      <c r="E14" s="23">
        <v>1289</v>
      </c>
      <c r="F14" s="35">
        <f t="shared" si="0"/>
        <v>1490</v>
      </c>
      <c r="G14" s="22">
        <v>35</v>
      </c>
      <c r="H14" s="23">
        <v>175</v>
      </c>
      <c r="I14" s="23">
        <v>1369</v>
      </c>
      <c r="J14" s="35">
        <f t="shared" si="1"/>
        <v>1579</v>
      </c>
      <c r="K14" s="24">
        <f t="shared" si="2"/>
        <v>66</v>
      </c>
      <c r="L14" s="25">
        <f t="shared" si="2"/>
        <v>345</v>
      </c>
      <c r="M14" s="25">
        <f t="shared" si="2"/>
        <v>2658</v>
      </c>
      <c r="N14" s="35">
        <f t="shared" si="3"/>
        <v>3069</v>
      </c>
    </row>
    <row r="15" spans="1:18" ht="12.75" x14ac:dyDescent="0.2">
      <c r="A15" s="30">
        <f t="shared" si="5"/>
        <v>45817</v>
      </c>
      <c r="B15" s="31">
        <f t="shared" si="4"/>
        <v>45817</v>
      </c>
      <c r="C15" s="18">
        <v>40</v>
      </c>
      <c r="D15" s="19">
        <v>272</v>
      </c>
      <c r="E15" s="19">
        <v>1121</v>
      </c>
      <c r="F15" s="32">
        <f t="shared" si="0"/>
        <v>1433</v>
      </c>
      <c r="G15" s="18">
        <v>40</v>
      </c>
      <c r="H15" s="19">
        <v>702</v>
      </c>
      <c r="I15" s="19">
        <v>2311</v>
      </c>
      <c r="J15" s="32">
        <f t="shared" si="1"/>
        <v>3053</v>
      </c>
      <c r="K15" s="20">
        <f t="shared" si="2"/>
        <v>80</v>
      </c>
      <c r="L15" s="21">
        <f t="shared" si="2"/>
        <v>974</v>
      </c>
      <c r="M15" s="21">
        <f t="shared" si="2"/>
        <v>3432</v>
      </c>
      <c r="N15" s="32">
        <f t="shared" si="3"/>
        <v>4486</v>
      </c>
    </row>
    <row r="16" spans="1:18" ht="12.75" x14ac:dyDescent="0.2">
      <c r="A16" s="33">
        <f t="shared" si="5"/>
        <v>45818</v>
      </c>
      <c r="B16" s="34">
        <f t="shared" si="4"/>
        <v>45818</v>
      </c>
      <c r="C16" s="22">
        <v>47</v>
      </c>
      <c r="D16" s="23">
        <v>1159</v>
      </c>
      <c r="E16" s="23">
        <v>1081</v>
      </c>
      <c r="F16" s="35">
        <f t="shared" si="0"/>
        <v>2287</v>
      </c>
      <c r="G16" s="22">
        <v>29</v>
      </c>
      <c r="H16" s="23">
        <v>2653</v>
      </c>
      <c r="I16" s="23">
        <v>1304</v>
      </c>
      <c r="J16" s="35">
        <f t="shared" si="1"/>
        <v>3986</v>
      </c>
      <c r="K16" s="24">
        <f t="shared" si="2"/>
        <v>76</v>
      </c>
      <c r="L16" s="25">
        <f t="shared" si="2"/>
        <v>3812</v>
      </c>
      <c r="M16" s="25">
        <f t="shared" si="2"/>
        <v>2385</v>
      </c>
      <c r="N16" s="35">
        <f t="shared" si="3"/>
        <v>6273</v>
      </c>
    </row>
    <row r="17" spans="1:14" ht="12.75" x14ac:dyDescent="0.2">
      <c r="A17" s="30">
        <f t="shared" si="5"/>
        <v>45819</v>
      </c>
      <c r="B17" s="31">
        <f t="shared" si="4"/>
        <v>45819</v>
      </c>
      <c r="C17" s="18">
        <v>35</v>
      </c>
      <c r="D17" s="19">
        <v>1783</v>
      </c>
      <c r="E17" s="19">
        <v>1054</v>
      </c>
      <c r="F17" s="32">
        <f t="shared" si="0"/>
        <v>2872</v>
      </c>
      <c r="G17" s="18">
        <v>26</v>
      </c>
      <c r="H17" s="19">
        <v>1922</v>
      </c>
      <c r="I17" s="19">
        <v>1067</v>
      </c>
      <c r="J17" s="32">
        <f t="shared" si="1"/>
        <v>3015</v>
      </c>
      <c r="K17" s="20">
        <f t="shared" si="2"/>
        <v>61</v>
      </c>
      <c r="L17" s="21">
        <f t="shared" si="2"/>
        <v>3705</v>
      </c>
      <c r="M17" s="21">
        <f t="shared" si="2"/>
        <v>2121</v>
      </c>
      <c r="N17" s="32">
        <f t="shared" si="3"/>
        <v>5887</v>
      </c>
    </row>
    <row r="18" spans="1:14" ht="12.75" x14ac:dyDescent="0.2">
      <c r="A18" s="33">
        <f t="shared" si="5"/>
        <v>45820</v>
      </c>
      <c r="B18" s="34">
        <f t="shared" si="4"/>
        <v>45820</v>
      </c>
      <c r="C18" s="22">
        <v>34</v>
      </c>
      <c r="D18" s="23">
        <v>1929</v>
      </c>
      <c r="E18" s="23">
        <v>1130</v>
      </c>
      <c r="F18" s="35">
        <f t="shared" si="0"/>
        <v>3093</v>
      </c>
      <c r="G18" s="22">
        <v>35</v>
      </c>
      <c r="H18" s="23">
        <v>1776</v>
      </c>
      <c r="I18" s="23">
        <v>1116</v>
      </c>
      <c r="J18" s="35">
        <f t="shared" si="1"/>
        <v>2927</v>
      </c>
      <c r="K18" s="24">
        <f t="shared" si="2"/>
        <v>69</v>
      </c>
      <c r="L18" s="25">
        <f t="shared" si="2"/>
        <v>3705</v>
      </c>
      <c r="M18" s="25">
        <f t="shared" si="2"/>
        <v>2246</v>
      </c>
      <c r="N18" s="35">
        <f t="shared" si="3"/>
        <v>6020</v>
      </c>
    </row>
    <row r="19" spans="1:14" ht="12.75" x14ac:dyDescent="0.2">
      <c r="A19" s="30">
        <f t="shared" si="5"/>
        <v>45821</v>
      </c>
      <c r="B19" s="31">
        <f t="shared" si="4"/>
        <v>45821</v>
      </c>
      <c r="C19" s="18">
        <v>43</v>
      </c>
      <c r="D19" s="19">
        <v>1728</v>
      </c>
      <c r="E19" s="19">
        <v>1460</v>
      </c>
      <c r="F19" s="32">
        <f t="shared" si="0"/>
        <v>3231</v>
      </c>
      <c r="G19" s="18">
        <v>46</v>
      </c>
      <c r="H19" s="19">
        <v>1514</v>
      </c>
      <c r="I19" s="19">
        <v>1363</v>
      </c>
      <c r="J19" s="32">
        <f t="shared" si="1"/>
        <v>2923</v>
      </c>
      <c r="K19" s="20">
        <f t="shared" si="2"/>
        <v>89</v>
      </c>
      <c r="L19" s="21">
        <f t="shared" si="2"/>
        <v>3242</v>
      </c>
      <c r="M19" s="21">
        <f t="shared" si="2"/>
        <v>2823</v>
      </c>
      <c r="N19" s="32">
        <f t="shared" si="3"/>
        <v>6154</v>
      </c>
    </row>
    <row r="20" spans="1:14" ht="12.75" x14ac:dyDescent="0.2">
      <c r="A20" s="33">
        <f t="shared" si="5"/>
        <v>45822</v>
      </c>
      <c r="B20" s="34">
        <f t="shared" si="4"/>
        <v>45822</v>
      </c>
      <c r="C20" s="22">
        <v>55</v>
      </c>
      <c r="D20" s="23">
        <v>961</v>
      </c>
      <c r="E20" s="23">
        <v>1504</v>
      </c>
      <c r="F20" s="35">
        <f t="shared" si="0"/>
        <v>2520</v>
      </c>
      <c r="G20" s="22">
        <v>61</v>
      </c>
      <c r="H20" s="23">
        <v>972</v>
      </c>
      <c r="I20" s="23">
        <v>1290</v>
      </c>
      <c r="J20" s="35">
        <f t="shared" si="1"/>
        <v>2323</v>
      </c>
      <c r="K20" s="24">
        <f t="shared" si="2"/>
        <v>116</v>
      </c>
      <c r="L20" s="25">
        <f t="shared" si="2"/>
        <v>1933</v>
      </c>
      <c r="M20" s="25">
        <f t="shared" si="2"/>
        <v>2794</v>
      </c>
      <c r="N20" s="35">
        <f t="shared" si="3"/>
        <v>4843</v>
      </c>
    </row>
    <row r="21" spans="1:14" ht="12.75" x14ac:dyDescent="0.2">
      <c r="A21" s="30">
        <f t="shared" si="5"/>
        <v>45823</v>
      </c>
      <c r="B21" s="31">
        <f t="shared" si="4"/>
        <v>45823</v>
      </c>
      <c r="C21" s="18">
        <v>55</v>
      </c>
      <c r="D21" s="19">
        <v>168</v>
      </c>
      <c r="E21" s="19">
        <v>1766</v>
      </c>
      <c r="F21" s="32">
        <f t="shared" si="0"/>
        <v>1989</v>
      </c>
      <c r="G21" s="18">
        <v>45</v>
      </c>
      <c r="H21" s="19">
        <v>291</v>
      </c>
      <c r="I21" s="19">
        <v>1638</v>
      </c>
      <c r="J21" s="32">
        <f t="shared" si="1"/>
        <v>1974</v>
      </c>
      <c r="K21" s="20">
        <f t="shared" si="2"/>
        <v>100</v>
      </c>
      <c r="L21" s="21">
        <f t="shared" si="2"/>
        <v>459</v>
      </c>
      <c r="M21" s="21">
        <f t="shared" si="2"/>
        <v>3404</v>
      </c>
      <c r="N21" s="32">
        <f t="shared" si="3"/>
        <v>3963</v>
      </c>
    </row>
    <row r="22" spans="1:14" ht="12.75" x14ac:dyDescent="0.2">
      <c r="A22" s="33">
        <f t="shared" si="5"/>
        <v>45824</v>
      </c>
      <c r="B22" s="34">
        <f t="shared" si="4"/>
        <v>45824</v>
      </c>
      <c r="C22" s="22">
        <v>41</v>
      </c>
      <c r="D22" s="23">
        <v>1203</v>
      </c>
      <c r="E22" s="23">
        <v>1392</v>
      </c>
      <c r="F22" s="35">
        <f t="shared" si="0"/>
        <v>2636</v>
      </c>
      <c r="G22" s="22">
        <v>32</v>
      </c>
      <c r="H22" s="23">
        <v>1924</v>
      </c>
      <c r="I22" s="23">
        <v>1476</v>
      </c>
      <c r="J22" s="35">
        <f t="shared" si="1"/>
        <v>3432</v>
      </c>
      <c r="K22" s="24">
        <f t="shared" si="2"/>
        <v>73</v>
      </c>
      <c r="L22" s="25">
        <f t="shared" si="2"/>
        <v>3127</v>
      </c>
      <c r="M22" s="25">
        <f t="shared" si="2"/>
        <v>2868</v>
      </c>
      <c r="N22" s="35">
        <f t="shared" si="3"/>
        <v>6068</v>
      </c>
    </row>
    <row r="23" spans="1:14" ht="12.75" x14ac:dyDescent="0.2">
      <c r="A23" s="30">
        <f t="shared" si="5"/>
        <v>45825</v>
      </c>
      <c r="B23" s="31">
        <f t="shared" si="4"/>
        <v>45825</v>
      </c>
      <c r="C23" s="18">
        <v>44</v>
      </c>
      <c r="D23" s="19">
        <v>1721</v>
      </c>
      <c r="E23" s="19">
        <v>1189</v>
      </c>
      <c r="F23" s="32">
        <f t="shared" si="0"/>
        <v>2954</v>
      </c>
      <c r="G23" s="18">
        <v>30</v>
      </c>
      <c r="H23" s="19">
        <v>2158</v>
      </c>
      <c r="I23" s="19">
        <v>1125</v>
      </c>
      <c r="J23" s="32">
        <f t="shared" si="1"/>
        <v>3313</v>
      </c>
      <c r="K23" s="20">
        <f t="shared" si="2"/>
        <v>74</v>
      </c>
      <c r="L23" s="21">
        <f t="shared" si="2"/>
        <v>3879</v>
      </c>
      <c r="M23" s="21">
        <f t="shared" si="2"/>
        <v>2314</v>
      </c>
      <c r="N23" s="32">
        <f t="shared" si="3"/>
        <v>6267</v>
      </c>
    </row>
    <row r="24" spans="1:14" ht="12.75" x14ac:dyDescent="0.2">
      <c r="A24" s="33">
        <f t="shared" si="5"/>
        <v>45826</v>
      </c>
      <c r="B24" s="34">
        <f t="shared" si="4"/>
        <v>45826</v>
      </c>
      <c r="C24" s="22">
        <v>24</v>
      </c>
      <c r="D24" s="23">
        <v>1855</v>
      </c>
      <c r="E24" s="23">
        <v>1053</v>
      </c>
      <c r="F24" s="35">
        <f t="shared" si="0"/>
        <v>2932</v>
      </c>
      <c r="G24" s="22">
        <v>23</v>
      </c>
      <c r="H24" s="23">
        <v>2182</v>
      </c>
      <c r="I24" s="23">
        <v>1028</v>
      </c>
      <c r="J24" s="35">
        <f t="shared" si="1"/>
        <v>3233</v>
      </c>
      <c r="K24" s="24">
        <f t="shared" si="2"/>
        <v>47</v>
      </c>
      <c r="L24" s="25">
        <f t="shared" si="2"/>
        <v>4037</v>
      </c>
      <c r="M24" s="25">
        <f t="shared" si="2"/>
        <v>2081</v>
      </c>
      <c r="N24" s="35">
        <f t="shared" si="3"/>
        <v>6165</v>
      </c>
    </row>
    <row r="25" spans="1:14" ht="12.75" x14ac:dyDescent="0.2">
      <c r="A25" s="30">
        <f t="shared" si="5"/>
        <v>45827</v>
      </c>
      <c r="B25" s="31">
        <f t="shared" si="4"/>
        <v>45827</v>
      </c>
      <c r="C25" s="18">
        <v>27</v>
      </c>
      <c r="D25" s="19">
        <v>1789</v>
      </c>
      <c r="E25" s="19">
        <v>1334</v>
      </c>
      <c r="F25" s="32">
        <f t="shared" si="0"/>
        <v>3150</v>
      </c>
      <c r="G25" s="18">
        <v>40</v>
      </c>
      <c r="H25" s="19">
        <v>2072</v>
      </c>
      <c r="I25" s="19">
        <v>1278</v>
      </c>
      <c r="J25" s="32">
        <f t="shared" si="1"/>
        <v>3390</v>
      </c>
      <c r="K25" s="20">
        <f t="shared" si="2"/>
        <v>67</v>
      </c>
      <c r="L25" s="21">
        <f t="shared" si="2"/>
        <v>3861</v>
      </c>
      <c r="M25" s="21">
        <f t="shared" si="2"/>
        <v>2612</v>
      </c>
      <c r="N25" s="32">
        <f t="shared" si="3"/>
        <v>6540</v>
      </c>
    </row>
    <row r="26" spans="1:14" ht="12.75" x14ac:dyDescent="0.2">
      <c r="A26" s="33">
        <f t="shared" si="5"/>
        <v>45828</v>
      </c>
      <c r="B26" s="34">
        <f t="shared" si="4"/>
        <v>45828</v>
      </c>
      <c r="C26" s="22">
        <v>37</v>
      </c>
      <c r="D26" s="23">
        <v>1774</v>
      </c>
      <c r="E26" s="23">
        <v>1965</v>
      </c>
      <c r="F26" s="35">
        <f t="shared" si="0"/>
        <v>3776</v>
      </c>
      <c r="G26" s="22">
        <v>56</v>
      </c>
      <c r="H26" s="23">
        <v>1395</v>
      </c>
      <c r="I26" s="23">
        <v>1625</v>
      </c>
      <c r="J26" s="35">
        <f t="shared" si="1"/>
        <v>3076</v>
      </c>
      <c r="K26" s="24">
        <f t="shared" si="2"/>
        <v>93</v>
      </c>
      <c r="L26" s="25">
        <f t="shared" si="2"/>
        <v>3169</v>
      </c>
      <c r="M26" s="25">
        <f t="shared" si="2"/>
        <v>3590</v>
      </c>
      <c r="N26" s="35">
        <f t="shared" si="3"/>
        <v>6852</v>
      </c>
    </row>
    <row r="27" spans="1:14" ht="12.75" x14ac:dyDescent="0.2">
      <c r="A27" s="30">
        <f t="shared" si="5"/>
        <v>45829</v>
      </c>
      <c r="B27" s="31">
        <f t="shared" si="4"/>
        <v>45829</v>
      </c>
      <c r="C27" s="18">
        <v>46</v>
      </c>
      <c r="D27" s="19">
        <v>928</v>
      </c>
      <c r="E27" s="19">
        <v>1422</v>
      </c>
      <c r="F27" s="32">
        <f t="shared" si="0"/>
        <v>2396</v>
      </c>
      <c r="G27" s="18">
        <v>57</v>
      </c>
      <c r="H27" s="19">
        <v>808</v>
      </c>
      <c r="I27" s="19">
        <v>1489</v>
      </c>
      <c r="J27" s="32">
        <f t="shared" si="1"/>
        <v>2354</v>
      </c>
      <c r="K27" s="20">
        <f t="shared" si="2"/>
        <v>103</v>
      </c>
      <c r="L27" s="21">
        <f t="shared" si="2"/>
        <v>1736</v>
      </c>
      <c r="M27" s="21">
        <f t="shared" si="2"/>
        <v>2911</v>
      </c>
      <c r="N27" s="32">
        <f t="shared" si="3"/>
        <v>4750</v>
      </c>
    </row>
    <row r="28" spans="1:14" ht="12.75" x14ac:dyDescent="0.2">
      <c r="A28" s="33">
        <f t="shared" si="5"/>
        <v>45830</v>
      </c>
      <c r="B28" s="34">
        <f t="shared" si="4"/>
        <v>45830</v>
      </c>
      <c r="C28" s="22">
        <v>37</v>
      </c>
      <c r="D28" s="23">
        <v>135</v>
      </c>
      <c r="E28" s="23">
        <v>1664</v>
      </c>
      <c r="F28" s="35">
        <f t="shared" si="0"/>
        <v>1836</v>
      </c>
      <c r="G28" s="22">
        <v>37</v>
      </c>
      <c r="H28" s="23">
        <v>278</v>
      </c>
      <c r="I28" s="23">
        <v>2009</v>
      </c>
      <c r="J28" s="35">
        <f t="shared" si="1"/>
        <v>2324</v>
      </c>
      <c r="K28" s="24">
        <f t="shared" si="2"/>
        <v>74</v>
      </c>
      <c r="L28" s="25">
        <f t="shared" si="2"/>
        <v>413</v>
      </c>
      <c r="M28" s="25">
        <f t="shared" si="2"/>
        <v>3673</v>
      </c>
      <c r="N28" s="35">
        <f t="shared" si="3"/>
        <v>4160</v>
      </c>
    </row>
    <row r="29" spans="1:14" ht="12.75" x14ac:dyDescent="0.2">
      <c r="A29" s="30">
        <f t="shared" si="5"/>
        <v>45831</v>
      </c>
      <c r="B29" s="31">
        <f t="shared" si="4"/>
        <v>45831</v>
      </c>
      <c r="C29" s="18">
        <v>46</v>
      </c>
      <c r="D29" s="19">
        <v>1097</v>
      </c>
      <c r="E29" s="19">
        <v>1372</v>
      </c>
      <c r="F29" s="32">
        <f t="shared" si="0"/>
        <v>2515</v>
      </c>
      <c r="G29" s="18">
        <v>32</v>
      </c>
      <c r="H29" s="19">
        <v>1827</v>
      </c>
      <c r="I29" s="19">
        <v>1602</v>
      </c>
      <c r="J29" s="32">
        <f t="shared" si="1"/>
        <v>3461</v>
      </c>
      <c r="K29" s="20">
        <f t="shared" si="2"/>
        <v>78</v>
      </c>
      <c r="L29" s="21">
        <f t="shared" si="2"/>
        <v>2924</v>
      </c>
      <c r="M29" s="21">
        <f t="shared" si="2"/>
        <v>2974</v>
      </c>
      <c r="N29" s="32">
        <f t="shared" si="3"/>
        <v>5976</v>
      </c>
    </row>
    <row r="30" spans="1:14" ht="12.75" x14ac:dyDescent="0.2">
      <c r="A30" s="33">
        <f t="shared" si="5"/>
        <v>45832</v>
      </c>
      <c r="B30" s="34">
        <f t="shared" si="4"/>
        <v>45832</v>
      </c>
      <c r="C30" s="22">
        <v>37</v>
      </c>
      <c r="D30" s="23">
        <v>1564</v>
      </c>
      <c r="E30" s="23">
        <v>1130</v>
      </c>
      <c r="F30" s="35">
        <f t="shared" si="0"/>
        <v>2731</v>
      </c>
      <c r="G30" s="22">
        <v>29</v>
      </c>
      <c r="H30" s="23">
        <v>2007</v>
      </c>
      <c r="I30" s="23">
        <v>1082</v>
      </c>
      <c r="J30" s="35">
        <f t="shared" si="1"/>
        <v>3118</v>
      </c>
      <c r="K30" s="24">
        <f t="shared" si="2"/>
        <v>66</v>
      </c>
      <c r="L30" s="25">
        <f t="shared" si="2"/>
        <v>3571</v>
      </c>
      <c r="M30" s="25">
        <f t="shared" si="2"/>
        <v>2212</v>
      </c>
      <c r="N30" s="35">
        <f t="shared" si="3"/>
        <v>5849</v>
      </c>
    </row>
    <row r="31" spans="1:14" ht="12.75" x14ac:dyDescent="0.2">
      <c r="A31" s="30">
        <f t="shared" si="5"/>
        <v>45833</v>
      </c>
      <c r="B31" s="31">
        <f t="shared" si="4"/>
        <v>45833</v>
      </c>
      <c r="C31" s="18">
        <v>28</v>
      </c>
      <c r="D31" s="19">
        <v>1761</v>
      </c>
      <c r="E31" s="19">
        <v>1253</v>
      </c>
      <c r="F31" s="32">
        <f t="shared" si="0"/>
        <v>3042</v>
      </c>
      <c r="G31" s="18">
        <v>29</v>
      </c>
      <c r="H31" s="19">
        <v>1886</v>
      </c>
      <c r="I31" s="19">
        <v>1169</v>
      </c>
      <c r="J31" s="32">
        <f t="shared" si="1"/>
        <v>3084</v>
      </c>
      <c r="K31" s="20">
        <f t="shared" si="2"/>
        <v>57</v>
      </c>
      <c r="L31" s="21">
        <f t="shared" si="2"/>
        <v>3647</v>
      </c>
      <c r="M31" s="21">
        <f t="shared" si="2"/>
        <v>2422</v>
      </c>
      <c r="N31" s="32">
        <f t="shared" si="3"/>
        <v>6126</v>
      </c>
    </row>
    <row r="32" spans="1:14" ht="12.75" x14ac:dyDescent="0.2">
      <c r="A32" s="33">
        <f t="shared" si="5"/>
        <v>45834</v>
      </c>
      <c r="B32" s="34">
        <f t="shared" si="4"/>
        <v>45834</v>
      </c>
      <c r="C32" s="22">
        <v>24</v>
      </c>
      <c r="D32" s="23">
        <v>1712</v>
      </c>
      <c r="E32" s="23">
        <v>1343</v>
      </c>
      <c r="F32" s="35">
        <f t="shared" si="0"/>
        <v>3079</v>
      </c>
      <c r="G32" s="22">
        <v>34</v>
      </c>
      <c r="H32" s="23">
        <v>1806</v>
      </c>
      <c r="I32" s="23">
        <v>1287</v>
      </c>
      <c r="J32" s="35">
        <f t="shared" si="1"/>
        <v>3127</v>
      </c>
      <c r="K32" s="24">
        <f t="shared" si="2"/>
        <v>58</v>
      </c>
      <c r="L32" s="25">
        <f t="shared" si="2"/>
        <v>3518</v>
      </c>
      <c r="M32" s="25">
        <f t="shared" si="2"/>
        <v>2630</v>
      </c>
      <c r="N32" s="35">
        <f t="shared" si="3"/>
        <v>6206</v>
      </c>
    </row>
    <row r="33" spans="1:18" ht="12.75" x14ac:dyDescent="0.2">
      <c r="A33" s="30">
        <f t="shared" si="5"/>
        <v>45835</v>
      </c>
      <c r="B33" s="31">
        <f t="shared" si="4"/>
        <v>45835</v>
      </c>
      <c r="C33" s="18">
        <v>39</v>
      </c>
      <c r="D33" s="19">
        <v>1599</v>
      </c>
      <c r="E33" s="19">
        <v>1777</v>
      </c>
      <c r="F33" s="32">
        <f t="shared" si="0"/>
        <v>3415</v>
      </c>
      <c r="G33" s="18">
        <v>41</v>
      </c>
      <c r="H33" s="19">
        <v>1432</v>
      </c>
      <c r="I33" s="19">
        <v>1533</v>
      </c>
      <c r="J33" s="32">
        <f t="shared" si="1"/>
        <v>3006</v>
      </c>
      <c r="K33" s="20">
        <f t="shared" si="2"/>
        <v>80</v>
      </c>
      <c r="L33" s="21">
        <f t="shared" si="2"/>
        <v>3031</v>
      </c>
      <c r="M33" s="21">
        <f t="shared" si="2"/>
        <v>3310</v>
      </c>
      <c r="N33" s="32">
        <f t="shared" si="3"/>
        <v>6421</v>
      </c>
    </row>
    <row r="34" spans="1:18" ht="12.75" x14ac:dyDescent="0.2">
      <c r="A34" s="33">
        <f t="shared" si="5"/>
        <v>45836</v>
      </c>
      <c r="B34" s="34">
        <f t="shared" si="4"/>
        <v>45836</v>
      </c>
      <c r="C34" s="22">
        <v>43</v>
      </c>
      <c r="D34" s="23">
        <v>861</v>
      </c>
      <c r="E34" s="23">
        <v>2047</v>
      </c>
      <c r="F34" s="35">
        <f t="shared" si="0"/>
        <v>2951</v>
      </c>
      <c r="G34" s="22">
        <v>49</v>
      </c>
      <c r="H34" s="23">
        <v>851</v>
      </c>
      <c r="I34" s="23">
        <v>1497</v>
      </c>
      <c r="J34" s="35">
        <f t="shared" si="1"/>
        <v>2397</v>
      </c>
      <c r="K34" s="24">
        <f t="shared" si="2"/>
        <v>92</v>
      </c>
      <c r="L34" s="25">
        <f t="shared" si="2"/>
        <v>1712</v>
      </c>
      <c r="M34" s="25">
        <f t="shared" si="2"/>
        <v>3544</v>
      </c>
      <c r="N34" s="35">
        <f t="shared" si="3"/>
        <v>5348</v>
      </c>
    </row>
    <row r="35" spans="1:18" ht="12.75" x14ac:dyDescent="0.2">
      <c r="A35" s="30">
        <f t="shared" si="5"/>
        <v>45837</v>
      </c>
      <c r="B35" s="31">
        <f t="shared" si="4"/>
        <v>45837</v>
      </c>
      <c r="C35" s="18">
        <v>47</v>
      </c>
      <c r="D35" s="19">
        <v>159</v>
      </c>
      <c r="E35" s="19">
        <v>1787</v>
      </c>
      <c r="F35" s="32">
        <f t="shared" si="0"/>
        <v>1993</v>
      </c>
      <c r="G35" s="18">
        <v>40</v>
      </c>
      <c r="H35" s="19">
        <v>318</v>
      </c>
      <c r="I35" s="19">
        <v>1905</v>
      </c>
      <c r="J35" s="32">
        <f t="shared" si="1"/>
        <v>2263</v>
      </c>
      <c r="K35" s="20">
        <f t="shared" si="2"/>
        <v>87</v>
      </c>
      <c r="L35" s="21">
        <f t="shared" si="2"/>
        <v>477</v>
      </c>
      <c r="M35" s="21">
        <f t="shared" si="2"/>
        <v>3692</v>
      </c>
      <c r="N35" s="32">
        <f t="shared" si="3"/>
        <v>4256</v>
      </c>
    </row>
    <row r="36" spans="1:18" ht="12.75" x14ac:dyDescent="0.2">
      <c r="A36" s="33">
        <f t="shared" si="5"/>
        <v>45838</v>
      </c>
      <c r="B36" s="34">
        <f t="shared" si="4"/>
        <v>45838</v>
      </c>
      <c r="C36" s="22">
        <v>41</v>
      </c>
      <c r="D36" s="23">
        <v>1136</v>
      </c>
      <c r="E36" s="23">
        <v>1647</v>
      </c>
      <c r="F36" s="35">
        <f t="shared" si="0"/>
        <v>2824</v>
      </c>
      <c r="G36" s="22">
        <v>31</v>
      </c>
      <c r="H36" s="23">
        <v>1791</v>
      </c>
      <c r="I36" s="23">
        <v>1530</v>
      </c>
      <c r="J36" s="35">
        <f t="shared" si="1"/>
        <v>3352</v>
      </c>
      <c r="K36" s="24">
        <f t="shared" si="2"/>
        <v>72</v>
      </c>
      <c r="L36" s="25">
        <f t="shared" si="2"/>
        <v>2927</v>
      </c>
      <c r="M36" s="25">
        <f t="shared" si="2"/>
        <v>3177</v>
      </c>
      <c r="N36" s="35">
        <f t="shared" si="3"/>
        <v>6176</v>
      </c>
    </row>
    <row r="37" spans="1:18" s="13" customFormat="1" ht="12.75" x14ac:dyDescent="0.2">
      <c r="A37" s="94" t="s">
        <v>62</v>
      </c>
      <c r="B37" s="95"/>
      <c r="C37" s="64">
        <f t="shared" ref="C37:N37" si="6">SUM(C7:C36)</f>
        <v>1181</v>
      </c>
      <c r="D37" s="64">
        <f t="shared" si="6"/>
        <v>35844</v>
      </c>
      <c r="E37" s="64">
        <f t="shared" si="6"/>
        <v>42726</v>
      </c>
      <c r="F37" s="64">
        <f t="shared" si="6"/>
        <v>79751</v>
      </c>
      <c r="G37" s="64">
        <f t="shared" si="6"/>
        <v>1152</v>
      </c>
      <c r="H37" s="64">
        <f t="shared" si="6"/>
        <v>41597</v>
      </c>
      <c r="I37" s="64">
        <f t="shared" si="6"/>
        <v>43101</v>
      </c>
      <c r="J37" s="64">
        <f t="shared" si="6"/>
        <v>85850</v>
      </c>
      <c r="K37" s="64">
        <f t="shared" si="6"/>
        <v>2333</v>
      </c>
      <c r="L37" s="64">
        <f t="shared" si="6"/>
        <v>77441</v>
      </c>
      <c r="M37" s="64">
        <f t="shared" si="6"/>
        <v>85827</v>
      </c>
      <c r="N37" s="65">
        <f t="shared" si="6"/>
        <v>165601</v>
      </c>
      <c r="O37" s="12"/>
      <c r="P37" s="12"/>
      <c r="Q37" s="12"/>
      <c r="R37" s="12"/>
    </row>
    <row r="38" spans="1:18" s="13" customFormat="1" ht="12.75" x14ac:dyDescent="0.2">
      <c r="A38" s="86" t="s">
        <v>10</v>
      </c>
      <c r="B38" s="87"/>
      <c r="C38" s="66">
        <f>IF(COUNT(C7:C36)=0," ",C37/COUNT(C7:C36))</f>
        <v>39.366666666666667</v>
      </c>
      <c r="D38" s="66">
        <f>IF(COUNT(D7:D36)=0," ",D37/COUNT(D7:D36))</f>
        <v>1194.8</v>
      </c>
      <c r="E38" s="66">
        <f>IF(COUNT(E7:E36)=0," ",E37/COUNT(E7:E36))</f>
        <v>1424.2</v>
      </c>
      <c r="F38" s="66">
        <f>IF(COUNT(F7:F36)=0," ",F37/COUNT(F7:F36))</f>
        <v>2658.3666666666668</v>
      </c>
      <c r="G38" s="66">
        <f t="shared" ref="G38:N38" si="7">IF(COUNT(G7:G36)=0," ",G37/COUNT(G7:G36))</f>
        <v>38.4</v>
      </c>
      <c r="H38" s="66">
        <f t="shared" si="7"/>
        <v>1386.5666666666666</v>
      </c>
      <c r="I38" s="66">
        <f t="shared" si="7"/>
        <v>1436.7</v>
      </c>
      <c r="J38" s="66">
        <f t="shared" si="7"/>
        <v>2861.6666666666665</v>
      </c>
      <c r="K38" s="66">
        <f t="shared" si="7"/>
        <v>77.766666666666666</v>
      </c>
      <c r="L38" s="66">
        <f t="shared" si="7"/>
        <v>2581.3666666666668</v>
      </c>
      <c r="M38" s="66">
        <f t="shared" si="7"/>
        <v>2860.9</v>
      </c>
      <c r="N38" s="67">
        <f t="shared" si="7"/>
        <v>5520.0333333333338</v>
      </c>
      <c r="O38" s="12"/>
      <c r="P38" s="12"/>
      <c r="Q38" s="12"/>
      <c r="R38" s="12"/>
    </row>
    <row r="39" spans="1:18" ht="15.75" customHeight="1" x14ac:dyDescent="0.2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mergeCells count="10">
    <mergeCell ref="A6:B6"/>
    <mergeCell ref="A37:B37"/>
    <mergeCell ref="A38:B38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21">
    <pageSetUpPr fitToPage="1"/>
  </sheetPr>
  <dimension ref="A1:R47"/>
  <sheetViews>
    <sheetView showGridLines="0" zoomScaleNormal="100" workbookViewId="0">
      <selection activeCell="C7" sqref="C7:E37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31 juillet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Juin!A36+1</f>
        <v>45839</v>
      </c>
      <c r="B7" s="31">
        <f>A7</f>
        <v>45839</v>
      </c>
      <c r="C7" s="18">
        <v>38</v>
      </c>
      <c r="D7" s="19">
        <v>1690</v>
      </c>
      <c r="E7" s="19">
        <v>1497</v>
      </c>
      <c r="F7" s="32">
        <f t="shared" ref="F7:F37" si="0">IF($A7=" "," ",SUM(C7:E7))</f>
        <v>3225</v>
      </c>
      <c r="G7" s="18">
        <v>41</v>
      </c>
      <c r="H7" s="19">
        <v>2036</v>
      </c>
      <c r="I7" s="19">
        <v>1241</v>
      </c>
      <c r="J7" s="32">
        <f t="shared" ref="J7:J37" si="1">IF($A7=" "," ",SUM(G7:I7))</f>
        <v>3318</v>
      </c>
      <c r="K7" s="20">
        <f t="shared" ref="K7:M37" si="2">IF($A7=" "," ",SUM(C7,G7))</f>
        <v>79</v>
      </c>
      <c r="L7" s="21">
        <f t="shared" si="2"/>
        <v>3726</v>
      </c>
      <c r="M7" s="21">
        <f t="shared" si="2"/>
        <v>2738</v>
      </c>
      <c r="N7" s="32">
        <f t="shared" ref="N7:N37" si="3">IF($A7=" "," ",SUM(K7:M7))</f>
        <v>6543</v>
      </c>
      <c r="Q7" s="4"/>
    </row>
    <row r="8" spans="1:18" ht="12.75" x14ac:dyDescent="0.2">
      <c r="A8" s="33">
        <f>A7+1</f>
        <v>45840</v>
      </c>
      <c r="B8" s="34">
        <f t="shared" ref="B8:B37" si="4">A8</f>
        <v>45840</v>
      </c>
      <c r="C8" s="22">
        <v>32</v>
      </c>
      <c r="D8" s="23">
        <v>1713</v>
      </c>
      <c r="E8" s="23">
        <v>1576</v>
      </c>
      <c r="F8" s="35">
        <f t="shared" si="0"/>
        <v>3321</v>
      </c>
      <c r="G8" s="22">
        <v>38</v>
      </c>
      <c r="H8" s="23">
        <v>1947</v>
      </c>
      <c r="I8" s="23">
        <v>1054</v>
      </c>
      <c r="J8" s="35">
        <f t="shared" si="1"/>
        <v>3039</v>
      </c>
      <c r="K8" s="24">
        <f t="shared" si="2"/>
        <v>70</v>
      </c>
      <c r="L8" s="25">
        <f t="shared" si="2"/>
        <v>3660</v>
      </c>
      <c r="M8" s="25">
        <f t="shared" si="2"/>
        <v>2630</v>
      </c>
      <c r="N8" s="35">
        <f t="shared" si="3"/>
        <v>6360</v>
      </c>
      <c r="Q8" s="4"/>
    </row>
    <row r="9" spans="1:18" ht="12.75" x14ac:dyDescent="0.2">
      <c r="A9" s="30">
        <f t="shared" ref="A9:A37" si="5">A8+1</f>
        <v>45841</v>
      </c>
      <c r="B9" s="31">
        <f t="shared" si="4"/>
        <v>45841</v>
      </c>
      <c r="C9" s="18">
        <v>40</v>
      </c>
      <c r="D9" s="19">
        <v>1593</v>
      </c>
      <c r="E9" s="19">
        <v>1696</v>
      </c>
      <c r="F9" s="32">
        <f t="shared" si="0"/>
        <v>3329</v>
      </c>
      <c r="G9" s="18">
        <v>43</v>
      </c>
      <c r="H9" s="19">
        <v>1750</v>
      </c>
      <c r="I9" s="19">
        <v>1358</v>
      </c>
      <c r="J9" s="32">
        <f t="shared" si="1"/>
        <v>3151</v>
      </c>
      <c r="K9" s="20">
        <f t="shared" si="2"/>
        <v>83</v>
      </c>
      <c r="L9" s="21">
        <f t="shared" si="2"/>
        <v>3343</v>
      </c>
      <c r="M9" s="21">
        <f t="shared" si="2"/>
        <v>3054</v>
      </c>
      <c r="N9" s="32">
        <f t="shared" si="3"/>
        <v>6480</v>
      </c>
    </row>
    <row r="10" spans="1:18" ht="12.75" x14ac:dyDescent="0.2">
      <c r="A10" s="33">
        <f t="shared" si="5"/>
        <v>45842</v>
      </c>
      <c r="B10" s="34">
        <f t="shared" si="4"/>
        <v>45842</v>
      </c>
      <c r="C10" s="22">
        <v>46</v>
      </c>
      <c r="D10" s="23">
        <v>1832</v>
      </c>
      <c r="E10" s="23">
        <v>2488</v>
      </c>
      <c r="F10" s="35">
        <f t="shared" si="0"/>
        <v>4366</v>
      </c>
      <c r="G10" s="22">
        <v>53</v>
      </c>
      <c r="H10" s="23">
        <v>1470</v>
      </c>
      <c r="I10" s="23">
        <v>1659</v>
      </c>
      <c r="J10" s="35">
        <f t="shared" si="1"/>
        <v>3182</v>
      </c>
      <c r="K10" s="24">
        <f t="shared" si="2"/>
        <v>99</v>
      </c>
      <c r="L10" s="25">
        <f t="shared" si="2"/>
        <v>3302</v>
      </c>
      <c r="M10" s="25">
        <f t="shared" si="2"/>
        <v>4147</v>
      </c>
      <c r="N10" s="35">
        <f t="shared" si="3"/>
        <v>7548</v>
      </c>
    </row>
    <row r="11" spans="1:18" ht="12.75" x14ac:dyDescent="0.2">
      <c r="A11" s="30">
        <f t="shared" si="5"/>
        <v>45843</v>
      </c>
      <c r="B11" s="31">
        <f t="shared" si="4"/>
        <v>45843</v>
      </c>
      <c r="C11" s="18">
        <v>52</v>
      </c>
      <c r="D11" s="19">
        <v>678</v>
      </c>
      <c r="E11" s="19">
        <v>2748</v>
      </c>
      <c r="F11" s="32">
        <f t="shared" si="0"/>
        <v>3478</v>
      </c>
      <c r="G11" s="18">
        <v>51</v>
      </c>
      <c r="H11" s="19">
        <v>515</v>
      </c>
      <c r="I11" s="19">
        <v>1536</v>
      </c>
      <c r="J11" s="32">
        <f t="shared" si="1"/>
        <v>2102</v>
      </c>
      <c r="K11" s="20">
        <f t="shared" si="2"/>
        <v>103</v>
      </c>
      <c r="L11" s="21">
        <f t="shared" si="2"/>
        <v>1193</v>
      </c>
      <c r="M11" s="21">
        <f t="shared" si="2"/>
        <v>4284</v>
      </c>
      <c r="N11" s="32">
        <f t="shared" si="3"/>
        <v>5580</v>
      </c>
    </row>
    <row r="12" spans="1:18" ht="12.75" x14ac:dyDescent="0.2">
      <c r="A12" s="33">
        <f t="shared" si="5"/>
        <v>45844</v>
      </c>
      <c r="B12" s="34">
        <f t="shared" si="4"/>
        <v>45844</v>
      </c>
      <c r="C12" s="22">
        <v>41</v>
      </c>
      <c r="D12" s="23">
        <v>161</v>
      </c>
      <c r="E12" s="23">
        <v>2637</v>
      </c>
      <c r="F12" s="35">
        <f t="shared" si="0"/>
        <v>2839</v>
      </c>
      <c r="G12" s="22">
        <v>39</v>
      </c>
      <c r="H12" s="23">
        <v>295</v>
      </c>
      <c r="I12" s="23">
        <v>1811</v>
      </c>
      <c r="J12" s="35">
        <f t="shared" si="1"/>
        <v>2145</v>
      </c>
      <c r="K12" s="24">
        <f t="shared" si="2"/>
        <v>80</v>
      </c>
      <c r="L12" s="25">
        <f t="shared" si="2"/>
        <v>456</v>
      </c>
      <c r="M12" s="25">
        <f t="shared" si="2"/>
        <v>4448</v>
      </c>
      <c r="N12" s="35">
        <f t="shared" si="3"/>
        <v>4984</v>
      </c>
    </row>
    <row r="13" spans="1:18" ht="12.75" x14ac:dyDescent="0.2">
      <c r="A13" s="30">
        <f t="shared" si="5"/>
        <v>45845</v>
      </c>
      <c r="B13" s="31">
        <f t="shared" si="4"/>
        <v>45845</v>
      </c>
      <c r="C13" s="18">
        <v>40</v>
      </c>
      <c r="D13" s="19">
        <v>1368</v>
      </c>
      <c r="E13" s="19">
        <v>2201</v>
      </c>
      <c r="F13" s="32">
        <f t="shared" si="0"/>
        <v>3609</v>
      </c>
      <c r="G13" s="18">
        <v>41</v>
      </c>
      <c r="H13" s="19">
        <v>2125</v>
      </c>
      <c r="I13" s="19">
        <v>1671</v>
      </c>
      <c r="J13" s="32">
        <f t="shared" si="1"/>
        <v>3837</v>
      </c>
      <c r="K13" s="20">
        <f t="shared" si="2"/>
        <v>81</v>
      </c>
      <c r="L13" s="21">
        <f t="shared" si="2"/>
        <v>3493</v>
      </c>
      <c r="M13" s="21">
        <f t="shared" si="2"/>
        <v>3872</v>
      </c>
      <c r="N13" s="32">
        <f t="shared" si="3"/>
        <v>7446</v>
      </c>
    </row>
    <row r="14" spans="1:18" ht="12.75" x14ac:dyDescent="0.2">
      <c r="A14" s="33">
        <f t="shared" si="5"/>
        <v>45846</v>
      </c>
      <c r="B14" s="34">
        <f t="shared" si="4"/>
        <v>45846</v>
      </c>
      <c r="C14" s="22">
        <v>44</v>
      </c>
      <c r="D14" s="23">
        <v>1776</v>
      </c>
      <c r="E14" s="23">
        <v>1760</v>
      </c>
      <c r="F14" s="35">
        <f t="shared" si="0"/>
        <v>3580</v>
      </c>
      <c r="G14" s="22">
        <v>35</v>
      </c>
      <c r="H14" s="23">
        <v>2066</v>
      </c>
      <c r="I14" s="23">
        <v>1178</v>
      </c>
      <c r="J14" s="35">
        <f t="shared" si="1"/>
        <v>3279</v>
      </c>
      <c r="K14" s="24">
        <f t="shared" si="2"/>
        <v>79</v>
      </c>
      <c r="L14" s="25">
        <f t="shared" si="2"/>
        <v>3842</v>
      </c>
      <c r="M14" s="25">
        <f t="shared" si="2"/>
        <v>2938</v>
      </c>
      <c r="N14" s="35">
        <f t="shared" si="3"/>
        <v>6859</v>
      </c>
    </row>
    <row r="15" spans="1:18" ht="12.75" x14ac:dyDescent="0.2">
      <c r="A15" s="30">
        <f t="shared" si="5"/>
        <v>45847</v>
      </c>
      <c r="B15" s="31">
        <f t="shared" si="4"/>
        <v>45847</v>
      </c>
      <c r="C15" s="18">
        <v>37</v>
      </c>
      <c r="D15" s="19">
        <v>1961</v>
      </c>
      <c r="E15" s="19">
        <v>1965</v>
      </c>
      <c r="F15" s="32">
        <f t="shared" si="0"/>
        <v>3963</v>
      </c>
      <c r="G15" s="18">
        <v>42</v>
      </c>
      <c r="H15" s="19">
        <v>1976</v>
      </c>
      <c r="I15" s="19">
        <v>1205</v>
      </c>
      <c r="J15" s="32">
        <f t="shared" si="1"/>
        <v>3223</v>
      </c>
      <c r="K15" s="20">
        <f t="shared" si="2"/>
        <v>79</v>
      </c>
      <c r="L15" s="21">
        <f t="shared" si="2"/>
        <v>3937</v>
      </c>
      <c r="M15" s="21">
        <f t="shared" si="2"/>
        <v>3170</v>
      </c>
      <c r="N15" s="32">
        <f t="shared" si="3"/>
        <v>7186</v>
      </c>
    </row>
    <row r="16" spans="1:18" ht="12.75" x14ac:dyDescent="0.2">
      <c r="A16" s="33">
        <f t="shared" si="5"/>
        <v>45848</v>
      </c>
      <c r="B16" s="34">
        <f t="shared" si="4"/>
        <v>45848</v>
      </c>
      <c r="C16" s="22">
        <v>29</v>
      </c>
      <c r="D16" s="23">
        <v>1791</v>
      </c>
      <c r="E16" s="23">
        <v>2033</v>
      </c>
      <c r="F16" s="35">
        <f t="shared" si="0"/>
        <v>3853</v>
      </c>
      <c r="G16" s="22">
        <v>37</v>
      </c>
      <c r="H16" s="23">
        <v>1897</v>
      </c>
      <c r="I16" s="23">
        <v>1353</v>
      </c>
      <c r="J16" s="35">
        <f t="shared" si="1"/>
        <v>3287</v>
      </c>
      <c r="K16" s="24">
        <f t="shared" si="2"/>
        <v>66</v>
      </c>
      <c r="L16" s="25">
        <f t="shared" si="2"/>
        <v>3688</v>
      </c>
      <c r="M16" s="25">
        <f t="shared" si="2"/>
        <v>3386</v>
      </c>
      <c r="N16" s="35">
        <f t="shared" si="3"/>
        <v>7140</v>
      </c>
    </row>
    <row r="17" spans="1:14" ht="12.75" x14ac:dyDescent="0.2">
      <c r="A17" s="30">
        <f t="shared" si="5"/>
        <v>45849</v>
      </c>
      <c r="B17" s="31">
        <f t="shared" si="4"/>
        <v>45849</v>
      </c>
      <c r="C17" s="18">
        <v>37</v>
      </c>
      <c r="D17" s="19">
        <v>1963</v>
      </c>
      <c r="E17" s="19">
        <v>3427</v>
      </c>
      <c r="F17" s="32">
        <f t="shared" si="0"/>
        <v>5427</v>
      </c>
      <c r="G17" s="18">
        <v>47</v>
      </c>
      <c r="H17" s="19">
        <v>1341</v>
      </c>
      <c r="I17" s="19">
        <v>1736</v>
      </c>
      <c r="J17" s="32">
        <f t="shared" si="1"/>
        <v>3124</v>
      </c>
      <c r="K17" s="20">
        <f t="shared" si="2"/>
        <v>84</v>
      </c>
      <c r="L17" s="21">
        <f t="shared" si="2"/>
        <v>3304</v>
      </c>
      <c r="M17" s="21">
        <f t="shared" si="2"/>
        <v>5163</v>
      </c>
      <c r="N17" s="32">
        <f t="shared" si="3"/>
        <v>8551</v>
      </c>
    </row>
    <row r="18" spans="1:14" ht="12.75" x14ac:dyDescent="0.2">
      <c r="A18" s="33">
        <f t="shared" si="5"/>
        <v>45850</v>
      </c>
      <c r="B18" s="34">
        <f t="shared" si="4"/>
        <v>45850</v>
      </c>
      <c r="C18" s="22">
        <v>49</v>
      </c>
      <c r="D18" s="23">
        <v>897</v>
      </c>
      <c r="E18" s="23">
        <v>3626</v>
      </c>
      <c r="F18" s="35">
        <f t="shared" si="0"/>
        <v>4572</v>
      </c>
      <c r="G18" s="22">
        <v>50</v>
      </c>
      <c r="H18" s="23">
        <v>497</v>
      </c>
      <c r="I18" s="23">
        <v>1831</v>
      </c>
      <c r="J18" s="35">
        <f t="shared" si="1"/>
        <v>2378</v>
      </c>
      <c r="K18" s="24">
        <f t="shared" si="2"/>
        <v>99</v>
      </c>
      <c r="L18" s="25">
        <f t="shared" si="2"/>
        <v>1394</v>
      </c>
      <c r="M18" s="25">
        <f t="shared" si="2"/>
        <v>5457</v>
      </c>
      <c r="N18" s="35">
        <f t="shared" si="3"/>
        <v>6950</v>
      </c>
    </row>
    <row r="19" spans="1:14" ht="12.75" x14ac:dyDescent="0.2">
      <c r="A19" s="30">
        <f t="shared" si="5"/>
        <v>45851</v>
      </c>
      <c r="B19" s="31">
        <f t="shared" si="4"/>
        <v>45851</v>
      </c>
      <c r="C19" s="18">
        <v>40</v>
      </c>
      <c r="D19" s="19">
        <v>203</v>
      </c>
      <c r="E19" s="19">
        <v>3013</v>
      </c>
      <c r="F19" s="32">
        <f t="shared" si="0"/>
        <v>3256</v>
      </c>
      <c r="G19" s="18">
        <v>39</v>
      </c>
      <c r="H19" s="19">
        <v>183</v>
      </c>
      <c r="I19" s="19">
        <v>1742</v>
      </c>
      <c r="J19" s="32">
        <f t="shared" si="1"/>
        <v>1964</v>
      </c>
      <c r="K19" s="20">
        <f t="shared" si="2"/>
        <v>79</v>
      </c>
      <c r="L19" s="21">
        <f t="shared" si="2"/>
        <v>386</v>
      </c>
      <c r="M19" s="21">
        <f t="shared" si="2"/>
        <v>4755</v>
      </c>
      <c r="N19" s="32">
        <f t="shared" si="3"/>
        <v>5220</v>
      </c>
    </row>
    <row r="20" spans="1:14" ht="12.75" x14ac:dyDescent="0.2">
      <c r="A20" s="33">
        <f t="shared" si="5"/>
        <v>45852</v>
      </c>
      <c r="B20" s="34">
        <f t="shared" si="4"/>
        <v>45852</v>
      </c>
      <c r="C20" s="22">
        <v>34</v>
      </c>
      <c r="D20" s="23">
        <v>316</v>
      </c>
      <c r="E20" s="23">
        <v>2292</v>
      </c>
      <c r="F20" s="35">
        <f t="shared" si="0"/>
        <v>2642</v>
      </c>
      <c r="G20" s="22">
        <v>40</v>
      </c>
      <c r="H20" s="23">
        <v>1011</v>
      </c>
      <c r="I20" s="23">
        <v>2484</v>
      </c>
      <c r="J20" s="35">
        <f t="shared" si="1"/>
        <v>3535</v>
      </c>
      <c r="K20" s="24">
        <f t="shared" si="2"/>
        <v>74</v>
      </c>
      <c r="L20" s="25">
        <f t="shared" si="2"/>
        <v>1327</v>
      </c>
      <c r="M20" s="25">
        <f t="shared" si="2"/>
        <v>4776</v>
      </c>
      <c r="N20" s="35">
        <f t="shared" si="3"/>
        <v>6177</v>
      </c>
    </row>
    <row r="21" spans="1:14" ht="12.75" x14ac:dyDescent="0.2">
      <c r="A21" s="30">
        <f t="shared" si="5"/>
        <v>45853</v>
      </c>
      <c r="B21" s="31">
        <f t="shared" si="4"/>
        <v>45853</v>
      </c>
      <c r="C21" s="18">
        <v>43</v>
      </c>
      <c r="D21" s="19">
        <v>1352</v>
      </c>
      <c r="E21" s="19">
        <v>2118</v>
      </c>
      <c r="F21" s="32">
        <f t="shared" si="0"/>
        <v>3513</v>
      </c>
      <c r="G21" s="18">
        <v>35</v>
      </c>
      <c r="H21" s="19">
        <v>2582</v>
      </c>
      <c r="I21" s="19">
        <v>1413</v>
      </c>
      <c r="J21" s="32">
        <f t="shared" si="1"/>
        <v>4030</v>
      </c>
      <c r="K21" s="20">
        <f t="shared" si="2"/>
        <v>78</v>
      </c>
      <c r="L21" s="21">
        <f t="shared" si="2"/>
        <v>3934</v>
      </c>
      <c r="M21" s="21">
        <f t="shared" si="2"/>
        <v>3531</v>
      </c>
      <c r="N21" s="32">
        <f t="shared" si="3"/>
        <v>7543</v>
      </c>
    </row>
    <row r="22" spans="1:14" ht="12.75" x14ac:dyDescent="0.2">
      <c r="A22" s="33">
        <f t="shared" si="5"/>
        <v>45854</v>
      </c>
      <c r="B22" s="34">
        <f t="shared" si="4"/>
        <v>45854</v>
      </c>
      <c r="C22" s="22">
        <v>42</v>
      </c>
      <c r="D22" s="23">
        <v>2063</v>
      </c>
      <c r="E22" s="23">
        <v>2218</v>
      </c>
      <c r="F22" s="35">
        <f t="shared" si="0"/>
        <v>4323</v>
      </c>
      <c r="G22" s="22">
        <v>36</v>
      </c>
      <c r="H22" s="23">
        <v>1891</v>
      </c>
      <c r="I22" s="23">
        <v>1373</v>
      </c>
      <c r="J22" s="35">
        <f t="shared" si="1"/>
        <v>3300</v>
      </c>
      <c r="K22" s="24">
        <f t="shared" si="2"/>
        <v>78</v>
      </c>
      <c r="L22" s="25">
        <f t="shared" si="2"/>
        <v>3954</v>
      </c>
      <c r="M22" s="25">
        <f t="shared" si="2"/>
        <v>3591</v>
      </c>
      <c r="N22" s="35">
        <f t="shared" si="3"/>
        <v>7623</v>
      </c>
    </row>
    <row r="23" spans="1:14" ht="12.75" x14ac:dyDescent="0.2">
      <c r="A23" s="30">
        <f t="shared" si="5"/>
        <v>45855</v>
      </c>
      <c r="B23" s="31">
        <f t="shared" si="4"/>
        <v>45855</v>
      </c>
      <c r="C23" s="18">
        <v>35</v>
      </c>
      <c r="D23" s="19">
        <v>2024</v>
      </c>
      <c r="E23" s="19">
        <v>2052</v>
      </c>
      <c r="F23" s="32">
        <f t="shared" si="0"/>
        <v>4111</v>
      </c>
      <c r="G23" s="18">
        <v>40</v>
      </c>
      <c r="H23" s="19">
        <v>1770</v>
      </c>
      <c r="I23" s="19">
        <v>1490</v>
      </c>
      <c r="J23" s="32">
        <f t="shared" si="1"/>
        <v>3300</v>
      </c>
      <c r="K23" s="20">
        <f t="shared" si="2"/>
        <v>75</v>
      </c>
      <c r="L23" s="21">
        <f t="shared" si="2"/>
        <v>3794</v>
      </c>
      <c r="M23" s="21">
        <f t="shared" si="2"/>
        <v>3542</v>
      </c>
      <c r="N23" s="32">
        <f t="shared" si="3"/>
        <v>7411</v>
      </c>
    </row>
    <row r="24" spans="1:14" ht="12.75" x14ac:dyDescent="0.2">
      <c r="A24" s="33">
        <f t="shared" si="5"/>
        <v>45856</v>
      </c>
      <c r="B24" s="34">
        <f t="shared" si="4"/>
        <v>45856</v>
      </c>
      <c r="C24" s="22">
        <v>41</v>
      </c>
      <c r="D24" s="23">
        <v>1874</v>
      </c>
      <c r="E24" s="23">
        <v>2736</v>
      </c>
      <c r="F24" s="35">
        <f t="shared" si="0"/>
        <v>4651</v>
      </c>
      <c r="G24" s="22">
        <v>40</v>
      </c>
      <c r="H24" s="23">
        <v>1558</v>
      </c>
      <c r="I24" s="23">
        <v>1922</v>
      </c>
      <c r="J24" s="35">
        <f t="shared" si="1"/>
        <v>3520</v>
      </c>
      <c r="K24" s="24">
        <f t="shared" si="2"/>
        <v>81</v>
      </c>
      <c r="L24" s="25">
        <f t="shared" si="2"/>
        <v>3432</v>
      </c>
      <c r="M24" s="25">
        <f t="shared" si="2"/>
        <v>4658</v>
      </c>
      <c r="N24" s="35">
        <f t="shared" si="3"/>
        <v>8171</v>
      </c>
    </row>
    <row r="25" spans="1:14" ht="12.75" x14ac:dyDescent="0.2">
      <c r="A25" s="30">
        <f t="shared" si="5"/>
        <v>45857</v>
      </c>
      <c r="B25" s="31">
        <f t="shared" si="4"/>
        <v>45857</v>
      </c>
      <c r="C25" s="18">
        <v>46</v>
      </c>
      <c r="D25" s="19">
        <v>758</v>
      </c>
      <c r="E25" s="19">
        <v>3690</v>
      </c>
      <c r="F25" s="32">
        <f t="shared" si="0"/>
        <v>4494</v>
      </c>
      <c r="G25" s="18">
        <v>46</v>
      </c>
      <c r="H25" s="19">
        <v>666</v>
      </c>
      <c r="I25" s="19">
        <v>2303</v>
      </c>
      <c r="J25" s="32">
        <f t="shared" si="1"/>
        <v>3015</v>
      </c>
      <c r="K25" s="20">
        <f t="shared" si="2"/>
        <v>92</v>
      </c>
      <c r="L25" s="21">
        <f t="shared" si="2"/>
        <v>1424</v>
      </c>
      <c r="M25" s="21">
        <f t="shared" si="2"/>
        <v>5993</v>
      </c>
      <c r="N25" s="32">
        <f t="shared" si="3"/>
        <v>7509</v>
      </c>
    </row>
    <row r="26" spans="1:14" ht="12.75" x14ac:dyDescent="0.2">
      <c r="A26" s="33">
        <f t="shared" si="5"/>
        <v>45858</v>
      </c>
      <c r="B26" s="34">
        <f t="shared" si="4"/>
        <v>45858</v>
      </c>
      <c r="C26" s="22">
        <v>47</v>
      </c>
      <c r="D26" s="23">
        <v>216</v>
      </c>
      <c r="E26" s="23">
        <v>3251</v>
      </c>
      <c r="F26" s="35">
        <f t="shared" si="0"/>
        <v>3514</v>
      </c>
      <c r="G26" s="22">
        <v>32</v>
      </c>
      <c r="H26" s="23">
        <v>322</v>
      </c>
      <c r="I26" s="23">
        <v>1659</v>
      </c>
      <c r="J26" s="35">
        <f t="shared" si="1"/>
        <v>2013</v>
      </c>
      <c r="K26" s="24">
        <f t="shared" si="2"/>
        <v>79</v>
      </c>
      <c r="L26" s="25">
        <f t="shared" si="2"/>
        <v>538</v>
      </c>
      <c r="M26" s="25">
        <f t="shared" si="2"/>
        <v>4910</v>
      </c>
      <c r="N26" s="35">
        <f t="shared" si="3"/>
        <v>5527</v>
      </c>
    </row>
    <row r="27" spans="1:14" ht="12.75" x14ac:dyDescent="0.2">
      <c r="A27" s="30">
        <f t="shared" si="5"/>
        <v>45859</v>
      </c>
      <c r="B27" s="31">
        <f t="shared" si="4"/>
        <v>45859</v>
      </c>
      <c r="C27" s="18">
        <v>48</v>
      </c>
      <c r="D27" s="19">
        <v>1309</v>
      </c>
      <c r="E27" s="19">
        <v>2860</v>
      </c>
      <c r="F27" s="32">
        <f t="shared" si="0"/>
        <v>4217</v>
      </c>
      <c r="G27" s="18">
        <v>35</v>
      </c>
      <c r="H27" s="19">
        <v>2117</v>
      </c>
      <c r="I27" s="19">
        <v>1368</v>
      </c>
      <c r="J27" s="32">
        <f t="shared" si="1"/>
        <v>3520</v>
      </c>
      <c r="K27" s="20">
        <f t="shared" si="2"/>
        <v>83</v>
      </c>
      <c r="L27" s="21">
        <f t="shared" si="2"/>
        <v>3426</v>
      </c>
      <c r="M27" s="21">
        <f t="shared" si="2"/>
        <v>4228</v>
      </c>
      <c r="N27" s="32">
        <f t="shared" si="3"/>
        <v>7737</v>
      </c>
    </row>
    <row r="28" spans="1:14" ht="12.75" x14ac:dyDescent="0.2">
      <c r="A28" s="33">
        <f t="shared" si="5"/>
        <v>45860</v>
      </c>
      <c r="B28" s="34">
        <f t="shared" si="4"/>
        <v>45860</v>
      </c>
      <c r="C28" s="22">
        <v>39</v>
      </c>
      <c r="D28" s="23">
        <v>1763</v>
      </c>
      <c r="E28" s="23">
        <v>2237</v>
      </c>
      <c r="F28" s="35">
        <f t="shared" si="0"/>
        <v>4039</v>
      </c>
      <c r="G28" s="22">
        <v>35</v>
      </c>
      <c r="H28" s="23">
        <v>2090</v>
      </c>
      <c r="I28" s="23">
        <v>1379</v>
      </c>
      <c r="J28" s="35">
        <f t="shared" si="1"/>
        <v>3504</v>
      </c>
      <c r="K28" s="24">
        <f t="shared" si="2"/>
        <v>74</v>
      </c>
      <c r="L28" s="25">
        <f t="shared" si="2"/>
        <v>3853</v>
      </c>
      <c r="M28" s="25">
        <f t="shared" si="2"/>
        <v>3616</v>
      </c>
      <c r="N28" s="35">
        <f t="shared" si="3"/>
        <v>7543</v>
      </c>
    </row>
    <row r="29" spans="1:14" ht="12.75" x14ac:dyDescent="0.2">
      <c r="A29" s="30">
        <f t="shared" si="5"/>
        <v>45861</v>
      </c>
      <c r="B29" s="31">
        <f t="shared" si="4"/>
        <v>45861</v>
      </c>
      <c r="C29" s="18">
        <v>47</v>
      </c>
      <c r="D29" s="19">
        <v>2013</v>
      </c>
      <c r="E29" s="19">
        <v>2348</v>
      </c>
      <c r="F29" s="32">
        <f t="shared" si="0"/>
        <v>4408</v>
      </c>
      <c r="G29" s="18">
        <v>44</v>
      </c>
      <c r="H29" s="19">
        <v>1953</v>
      </c>
      <c r="I29" s="19">
        <v>1855</v>
      </c>
      <c r="J29" s="32">
        <f t="shared" si="1"/>
        <v>3852</v>
      </c>
      <c r="K29" s="20">
        <f t="shared" si="2"/>
        <v>91</v>
      </c>
      <c r="L29" s="21">
        <f t="shared" si="2"/>
        <v>3966</v>
      </c>
      <c r="M29" s="21">
        <f t="shared" si="2"/>
        <v>4203</v>
      </c>
      <c r="N29" s="32">
        <f t="shared" si="3"/>
        <v>8260</v>
      </c>
    </row>
    <row r="30" spans="1:14" ht="12.75" x14ac:dyDescent="0.2">
      <c r="A30" s="33">
        <f t="shared" si="5"/>
        <v>45862</v>
      </c>
      <c r="B30" s="34">
        <f t="shared" si="4"/>
        <v>45862</v>
      </c>
      <c r="C30" s="22">
        <v>42</v>
      </c>
      <c r="D30" s="23">
        <v>1920</v>
      </c>
      <c r="E30" s="23">
        <v>2558</v>
      </c>
      <c r="F30" s="35">
        <f t="shared" si="0"/>
        <v>4520</v>
      </c>
      <c r="G30" s="22">
        <v>45</v>
      </c>
      <c r="H30" s="23">
        <v>1936</v>
      </c>
      <c r="I30" s="23">
        <v>1841</v>
      </c>
      <c r="J30" s="35">
        <f t="shared" si="1"/>
        <v>3822</v>
      </c>
      <c r="K30" s="24">
        <f t="shared" si="2"/>
        <v>87</v>
      </c>
      <c r="L30" s="25">
        <f t="shared" si="2"/>
        <v>3856</v>
      </c>
      <c r="M30" s="25">
        <f t="shared" si="2"/>
        <v>4399</v>
      </c>
      <c r="N30" s="35">
        <f t="shared" si="3"/>
        <v>8342</v>
      </c>
    </row>
    <row r="31" spans="1:14" ht="12.75" x14ac:dyDescent="0.2">
      <c r="A31" s="30">
        <f t="shared" si="5"/>
        <v>45863</v>
      </c>
      <c r="B31" s="31">
        <f t="shared" si="4"/>
        <v>45863</v>
      </c>
      <c r="C31" s="18">
        <v>56</v>
      </c>
      <c r="D31" s="19">
        <v>1715</v>
      </c>
      <c r="E31" s="19">
        <v>3559</v>
      </c>
      <c r="F31" s="32">
        <f t="shared" si="0"/>
        <v>5330</v>
      </c>
      <c r="G31" s="18">
        <v>52</v>
      </c>
      <c r="H31" s="19">
        <v>1356</v>
      </c>
      <c r="I31" s="19">
        <v>2345</v>
      </c>
      <c r="J31" s="32">
        <f t="shared" si="1"/>
        <v>3753</v>
      </c>
      <c r="K31" s="20">
        <f t="shared" si="2"/>
        <v>108</v>
      </c>
      <c r="L31" s="21">
        <f t="shared" si="2"/>
        <v>3071</v>
      </c>
      <c r="M31" s="21">
        <f t="shared" si="2"/>
        <v>5904</v>
      </c>
      <c r="N31" s="32">
        <f t="shared" si="3"/>
        <v>9083</v>
      </c>
    </row>
    <row r="32" spans="1:14" ht="12.75" x14ac:dyDescent="0.2">
      <c r="A32" s="33">
        <f t="shared" si="5"/>
        <v>45864</v>
      </c>
      <c r="B32" s="34">
        <f t="shared" si="4"/>
        <v>45864</v>
      </c>
      <c r="C32" s="22">
        <v>94</v>
      </c>
      <c r="D32" s="23">
        <v>863</v>
      </c>
      <c r="E32" s="23">
        <v>4366</v>
      </c>
      <c r="F32" s="35">
        <f t="shared" si="0"/>
        <v>5323</v>
      </c>
      <c r="G32" s="22">
        <v>38</v>
      </c>
      <c r="H32" s="23">
        <v>719</v>
      </c>
      <c r="I32" s="23">
        <v>2189</v>
      </c>
      <c r="J32" s="35">
        <f t="shared" si="1"/>
        <v>2946</v>
      </c>
      <c r="K32" s="24">
        <f t="shared" si="2"/>
        <v>132</v>
      </c>
      <c r="L32" s="25">
        <f t="shared" si="2"/>
        <v>1582</v>
      </c>
      <c r="M32" s="25">
        <f t="shared" si="2"/>
        <v>6555</v>
      </c>
      <c r="N32" s="35">
        <f t="shared" si="3"/>
        <v>8269</v>
      </c>
    </row>
    <row r="33" spans="1:18" ht="12.75" x14ac:dyDescent="0.2">
      <c r="A33" s="30">
        <f t="shared" si="5"/>
        <v>45865</v>
      </c>
      <c r="B33" s="31">
        <f t="shared" si="4"/>
        <v>45865</v>
      </c>
      <c r="C33" s="18">
        <v>96</v>
      </c>
      <c r="D33" s="19">
        <v>219</v>
      </c>
      <c r="E33" s="19">
        <v>3748</v>
      </c>
      <c r="F33" s="32">
        <f t="shared" si="0"/>
        <v>4063</v>
      </c>
      <c r="G33" s="18">
        <v>34</v>
      </c>
      <c r="H33" s="19">
        <v>339</v>
      </c>
      <c r="I33" s="19">
        <v>2416</v>
      </c>
      <c r="J33" s="32">
        <f t="shared" si="1"/>
        <v>2789</v>
      </c>
      <c r="K33" s="20">
        <f t="shared" si="2"/>
        <v>130</v>
      </c>
      <c r="L33" s="21">
        <f t="shared" si="2"/>
        <v>558</v>
      </c>
      <c r="M33" s="21">
        <f t="shared" si="2"/>
        <v>6164</v>
      </c>
      <c r="N33" s="32">
        <f t="shared" si="3"/>
        <v>6852</v>
      </c>
    </row>
    <row r="34" spans="1:18" ht="12.75" x14ac:dyDescent="0.2">
      <c r="A34" s="33">
        <f t="shared" si="5"/>
        <v>45866</v>
      </c>
      <c r="B34" s="34">
        <f t="shared" si="4"/>
        <v>45866</v>
      </c>
      <c r="C34" s="22">
        <v>103</v>
      </c>
      <c r="D34" s="23">
        <v>1310</v>
      </c>
      <c r="E34" s="23">
        <v>2633</v>
      </c>
      <c r="F34" s="35">
        <f t="shared" si="0"/>
        <v>4046</v>
      </c>
      <c r="G34" s="22">
        <v>34</v>
      </c>
      <c r="H34" s="23">
        <v>1963</v>
      </c>
      <c r="I34" s="23">
        <v>1887</v>
      </c>
      <c r="J34" s="35">
        <f t="shared" si="1"/>
        <v>3884</v>
      </c>
      <c r="K34" s="24">
        <f t="shared" si="2"/>
        <v>137</v>
      </c>
      <c r="L34" s="25">
        <f t="shared" si="2"/>
        <v>3273</v>
      </c>
      <c r="M34" s="25">
        <f t="shared" si="2"/>
        <v>4520</v>
      </c>
      <c r="N34" s="35">
        <f t="shared" si="3"/>
        <v>7930</v>
      </c>
    </row>
    <row r="35" spans="1:18" ht="12.75" x14ac:dyDescent="0.2">
      <c r="A35" s="30">
        <f t="shared" si="5"/>
        <v>45867</v>
      </c>
      <c r="B35" s="31">
        <f t="shared" si="4"/>
        <v>45867</v>
      </c>
      <c r="C35" s="18">
        <v>60</v>
      </c>
      <c r="D35" s="19">
        <v>1753</v>
      </c>
      <c r="E35" s="19">
        <v>2241</v>
      </c>
      <c r="F35" s="32">
        <f t="shared" si="0"/>
        <v>4054</v>
      </c>
      <c r="G35" s="18">
        <v>43</v>
      </c>
      <c r="H35" s="19">
        <v>2022</v>
      </c>
      <c r="I35" s="19">
        <v>1109</v>
      </c>
      <c r="J35" s="32">
        <f t="shared" si="1"/>
        <v>3174</v>
      </c>
      <c r="K35" s="20">
        <f t="shared" si="2"/>
        <v>103</v>
      </c>
      <c r="L35" s="21">
        <f t="shared" si="2"/>
        <v>3775</v>
      </c>
      <c r="M35" s="21">
        <f t="shared" si="2"/>
        <v>3350</v>
      </c>
      <c r="N35" s="32">
        <f t="shared" si="3"/>
        <v>7228</v>
      </c>
    </row>
    <row r="36" spans="1:18" ht="12.75" x14ac:dyDescent="0.2">
      <c r="A36" s="33">
        <f t="shared" si="5"/>
        <v>45868</v>
      </c>
      <c r="B36" s="34">
        <f t="shared" si="4"/>
        <v>45868</v>
      </c>
      <c r="C36" s="22">
        <v>54</v>
      </c>
      <c r="D36" s="23">
        <v>1911</v>
      </c>
      <c r="E36" s="23">
        <v>2297</v>
      </c>
      <c r="F36" s="35">
        <f t="shared" si="0"/>
        <v>4262</v>
      </c>
      <c r="G36" s="22">
        <v>39</v>
      </c>
      <c r="H36" s="23">
        <v>1994</v>
      </c>
      <c r="I36" s="23">
        <v>1369</v>
      </c>
      <c r="J36" s="35">
        <f t="shared" si="1"/>
        <v>3402</v>
      </c>
      <c r="K36" s="24">
        <f t="shared" si="2"/>
        <v>93</v>
      </c>
      <c r="L36" s="25">
        <f t="shared" si="2"/>
        <v>3905</v>
      </c>
      <c r="M36" s="25">
        <f t="shared" si="2"/>
        <v>3666</v>
      </c>
      <c r="N36" s="35">
        <f t="shared" si="3"/>
        <v>7664</v>
      </c>
    </row>
    <row r="37" spans="1:18" ht="12.75" x14ac:dyDescent="0.2">
      <c r="A37" s="30">
        <f t="shared" si="5"/>
        <v>45869</v>
      </c>
      <c r="B37" s="31">
        <f t="shared" si="4"/>
        <v>45869</v>
      </c>
      <c r="C37" s="18">
        <v>47</v>
      </c>
      <c r="D37" s="19">
        <v>1841</v>
      </c>
      <c r="E37" s="19">
        <v>2682</v>
      </c>
      <c r="F37" s="32">
        <f t="shared" si="0"/>
        <v>4570</v>
      </c>
      <c r="G37" s="18">
        <v>39</v>
      </c>
      <c r="H37" s="19">
        <v>1705</v>
      </c>
      <c r="I37" s="19">
        <v>1803</v>
      </c>
      <c r="J37" s="32">
        <f t="shared" si="1"/>
        <v>3547</v>
      </c>
      <c r="K37" s="20">
        <f t="shared" si="2"/>
        <v>86</v>
      </c>
      <c r="L37" s="21">
        <f t="shared" si="2"/>
        <v>3546</v>
      </c>
      <c r="M37" s="21">
        <f t="shared" si="2"/>
        <v>4485</v>
      </c>
      <c r="N37" s="32">
        <f t="shared" si="3"/>
        <v>8117</v>
      </c>
    </row>
    <row r="38" spans="1:18" s="13" customFormat="1" ht="12.75" x14ac:dyDescent="0.2">
      <c r="A38" s="94" t="s">
        <v>62</v>
      </c>
      <c r="B38" s="95"/>
      <c r="C38" s="64">
        <f t="shared" ref="C38:N38" si="6">SUM(C7:C37)</f>
        <v>1499</v>
      </c>
      <c r="D38" s="64">
        <f t="shared" si="6"/>
        <v>42846</v>
      </c>
      <c r="E38" s="64">
        <f t="shared" si="6"/>
        <v>80553</v>
      </c>
      <c r="F38" s="64">
        <f t="shared" si="6"/>
        <v>124898</v>
      </c>
      <c r="G38" s="64">
        <f t="shared" si="6"/>
        <v>1263</v>
      </c>
      <c r="H38" s="64">
        <f t="shared" si="6"/>
        <v>46092</v>
      </c>
      <c r="I38" s="64">
        <f t="shared" si="6"/>
        <v>51580</v>
      </c>
      <c r="J38" s="64">
        <f t="shared" si="6"/>
        <v>98935</v>
      </c>
      <c r="K38" s="64">
        <f t="shared" si="6"/>
        <v>2762</v>
      </c>
      <c r="L38" s="64">
        <f t="shared" si="6"/>
        <v>88938</v>
      </c>
      <c r="M38" s="64">
        <f t="shared" si="6"/>
        <v>132133</v>
      </c>
      <c r="N38" s="65">
        <f t="shared" si="6"/>
        <v>223833</v>
      </c>
      <c r="O38" s="12"/>
      <c r="P38" s="12"/>
      <c r="Q38" s="12"/>
      <c r="R38" s="12"/>
    </row>
    <row r="39" spans="1:18" s="13" customFormat="1" ht="12.75" x14ac:dyDescent="0.2">
      <c r="A39" s="86" t="s">
        <v>10</v>
      </c>
      <c r="B39" s="87"/>
      <c r="C39" s="66">
        <f t="shared" ref="C39:N39" si="7">IF(COUNT(C7:C37)=0," ",C38/COUNT(C7:C37))</f>
        <v>48.354838709677416</v>
      </c>
      <c r="D39" s="66">
        <f t="shared" si="7"/>
        <v>1382.1290322580646</v>
      </c>
      <c r="E39" s="66">
        <f t="shared" si="7"/>
        <v>2598.483870967742</v>
      </c>
      <c r="F39" s="66">
        <f t="shared" si="7"/>
        <v>4028.9677419354839</v>
      </c>
      <c r="G39" s="66">
        <f t="shared" si="7"/>
        <v>40.741935483870968</v>
      </c>
      <c r="H39" s="66">
        <f t="shared" si="7"/>
        <v>1486.8387096774193</v>
      </c>
      <c r="I39" s="66">
        <f t="shared" si="7"/>
        <v>1663.8709677419354</v>
      </c>
      <c r="J39" s="66">
        <f t="shared" si="7"/>
        <v>3191.4516129032259</v>
      </c>
      <c r="K39" s="66">
        <f t="shared" si="7"/>
        <v>89.096774193548384</v>
      </c>
      <c r="L39" s="66">
        <f t="shared" si="7"/>
        <v>2868.9677419354839</v>
      </c>
      <c r="M39" s="66">
        <f t="shared" si="7"/>
        <v>4262.3548387096771</v>
      </c>
      <c r="N39" s="66">
        <f t="shared" si="7"/>
        <v>7220.4193548387093</v>
      </c>
      <c r="O39" s="12"/>
      <c r="P39" s="12"/>
      <c r="Q39" s="12"/>
      <c r="R39" s="12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18">
    <pageSetUpPr fitToPage="1"/>
  </sheetPr>
  <dimension ref="A1:R47"/>
  <sheetViews>
    <sheetView showGridLines="0" zoomScaleNormal="100" workbookViewId="0">
      <selection activeCell="S26" sqref="S26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31 août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Juillet!A37+1</f>
        <v>45870</v>
      </c>
      <c r="B7" s="31">
        <f>A7</f>
        <v>45870</v>
      </c>
      <c r="C7" s="18">
        <v>43</v>
      </c>
      <c r="D7" s="19">
        <v>1411</v>
      </c>
      <c r="E7" s="19">
        <v>3829</v>
      </c>
      <c r="F7" s="32">
        <f t="shared" ref="F7:F37" si="0">IF($A7=" "," ",SUM(C7:E7))</f>
        <v>5283</v>
      </c>
      <c r="G7" s="18">
        <v>40</v>
      </c>
      <c r="H7" s="19">
        <v>1161</v>
      </c>
      <c r="I7" s="19">
        <v>2562</v>
      </c>
      <c r="J7" s="32">
        <f t="shared" ref="J7:J37" si="1">IF($A7=" "," ",SUM(G7:I7))</f>
        <v>3763</v>
      </c>
      <c r="K7" s="20">
        <f t="shared" ref="K7:M37" si="2">IF($A7=" "," ",SUM(C7,G7))</f>
        <v>83</v>
      </c>
      <c r="L7" s="21">
        <f t="shared" si="2"/>
        <v>2572</v>
      </c>
      <c r="M7" s="21">
        <f t="shared" si="2"/>
        <v>6391</v>
      </c>
      <c r="N7" s="32">
        <f t="shared" ref="N7:N37" si="3">IF($A7=" "," ",SUM(K7:M7))</f>
        <v>9046</v>
      </c>
      <c r="Q7" s="4"/>
    </row>
    <row r="8" spans="1:18" ht="12.75" x14ac:dyDescent="0.2">
      <c r="A8" s="33">
        <f>A7+1</f>
        <v>45871</v>
      </c>
      <c r="B8" s="34">
        <f t="shared" ref="B8:B37" si="4">A8</f>
        <v>45871</v>
      </c>
      <c r="C8" s="22">
        <v>51</v>
      </c>
      <c r="D8" s="23">
        <v>771</v>
      </c>
      <c r="E8" s="23">
        <v>5196</v>
      </c>
      <c r="F8" s="35">
        <f t="shared" si="0"/>
        <v>6018</v>
      </c>
      <c r="G8" s="22">
        <v>45</v>
      </c>
      <c r="H8" s="23">
        <v>625</v>
      </c>
      <c r="I8" s="23">
        <v>3175</v>
      </c>
      <c r="J8" s="35">
        <f t="shared" si="1"/>
        <v>3845</v>
      </c>
      <c r="K8" s="24">
        <f t="shared" si="2"/>
        <v>96</v>
      </c>
      <c r="L8" s="25">
        <f t="shared" si="2"/>
        <v>1396</v>
      </c>
      <c r="M8" s="25">
        <f t="shared" si="2"/>
        <v>8371</v>
      </c>
      <c r="N8" s="35">
        <f t="shared" si="3"/>
        <v>9863</v>
      </c>
      <c r="Q8" s="4"/>
    </row>
    <row r="9" spans="1:18" ht="12.75" x14ac:dyDescent="0.2">
      <c r="A9" s="30">
        <f t="shared" ref="A9:A37" si="5">A8+1</f>
        <v>45872</v>
      </c>
      <c r="B9" s="31">
        <f t="shared" si="4"/>
        <v>45872</v>
      </c>
      <c r="C9" s="18">
        <v>48</v>
      </c>
      <c r="D9" s="19">
        <v>218</v>
      </c>
      <c r="E9" s="19">
        <v>5113</v>
      </c>
      <c r="F9" s="32">
        <f t="shared" si="0"/>
        <v>5379</v>
      </c>
      <c r="G9" s="18">
        <v>40</v>
      </c>
      <c r="H9" s="19">
        <v>340</v>
      </c>
      <c r="I9" s="19">
        <v>2982</v>
      </c>
      <c r="J9" s="32">
        <f t="shared" si="1"/>
        <v>3362</v>
      </c>
      <c r="K9" s="20">
        <f t="shared" si="2"/>
        <v>88</v>
      </c>
      <c r="L9" s="21">
        <f t="shared" si="2"/>
        <v>558</v>
      </c>
      <c r="M9" s="21">
        <f t="shared" si="2"/>
        <v>8095</v>
      </c>
      <c r="N9" s="32">
        <f t="shared" si="3"/>
        <v>8741</v>
      </c>
    </row>
    <row r="10" spans="1:18" ht="12.75" x14ac:dyDescent="0.2">
      <c r="A10" s="33">
        <f t="shared" si="5"/>
        <v>45873</v>
      </c>
      <c r="B10" s="34">
        <f t="shared" si="4"/>
        <v>45873</v>
      </c>
      <c r="C10" s="22">
        <v>41</v>
      </c>
      <c r="D10" s="23">
        <v>1259</v>
      </c>
      <c r="E10" s="23">
        <v>3759</v>
      </c>
      <c r="F10" s="35">
        <f t="shared" si="0"/>
        <v>5059</v>
      </c>
      <c r="G10" s="22">
        <v>126</v>
      </c>
      <c r="H10" s="23">
        <v>1793</v>
      </c>
      <c r="I10" s="23">
        <v>2405</v>
      </c>
      <c r="J10" s="35">
        <f t="shared" si="1"/>
        <v>4324</v>
      </c>
      <c r="K10" s="24">
        <f t="shared" si="2"/>
        <v>167</v>
      </c>
      <c r="L10" s="25">
        <f t="shared" si="2"/>
        <v>3052</v>
      </c>
      <c r="M10" s="25">
        <f t="shared" si="2"/>
        <v>6164</v>
      </c>
      <c r="N10" s="35">
        <f t="shared" si="3"/>
        <v>9383</v>
      </c>
    </row>
    <row r="11" spans="1:18" ht="12.75" x14ac:dyDescent="0.2">
      <c r="A11" s="30">
        <f t="shared" si="5"/>
        <v>45874</v>
      </c>
      <c r="B11" s="31">
        <f t="shared" si="4"/>
        <v>45874</v>
      </c>
      <c r="C11" s="18">
        <v>47</v>
      </c>
      <c r="D11" s="19">
        <v>1521</v>
      </c>
      <c r="E11" s="19">
        <v>2728</v>
      </c>
      <c r="F11" s="32">
        <f t="shared" si="0"/>
        <v>4296</v>
      </c>
      <c r="G11" s="18">
        <v>43</v>
      </c>
      <c r="H11" s="19">
        <v>1899</v>
      </c>
      <c r="I11" s="19">
        <v>1959</v>
      </c>
      <c r="J11" s="32">
        <f t="shared" si="1"/>
        <v>3901</v>
      </c>
      <c r="K11" s="20">
        <f t="shared" si="2"/>
        <v>90</v>
      </c>
      <c r="L11" s="21">
        <f t="shared" si="2"/>
        <v>3420</v>
      </c>
      <c r="M11" s="21">
        <f t="shared" si="2"/>
        <v>4687</v>
      </c>
      <c r="N11" s="32">
        <f t="shared" si="3"/>
        <v>8197</v>
      </c>
    </row>
    <row r="12" spans="1:18" ht="12.75" x14ac:dyDescent="0.2">
      <c r="A12" s="33">
        <f t="shared" si="5"/>
        <v>45875</v>
      </c>
      <c r="B12" s="34">
        <f t="shared" si="4"/>
        <v>45875</v>
      </c>
      <c r="C12" s="22">
        <v>40</v>
      </c>
      <c r="D12" s="23">
        <v>1690</v>
      </c>
      <c r="E12" s="23">
        <v>2343</v>
      </c>
      <c r="F12" s="35">
        <f t="shared" si="0"/>
        <v>4073</v>
      </c>
      <c r="G12" s="22">
        <v>55</v>
      </c>
      <c r="H12" s="23">
        <v>1674</v>
      </c>
      <c r="I12" s="23">
        <v>2089</v>
      </c>
      <c r="J12" s="35">
        <f t="shared" si="1"/>
        <v>3818</v>
      </c>
      <c r="K12" s="24">
        <f t="shared" si="2"/>
        <v>95</v>
      </c>
      <c r="L12" s="25">
        <f t="shared" si="2"/>
        <v>3364</v>
      </c>
      <c r="M12" s="25">
        <f t="shared" si="2"/>
        <v>4432</v>
      </c>
      <c r="N12" s="35">
        <f t="shared" si="3"/>
        <v>7891</v>
      </c>
    </row>
    <row r="13" spans="1:18" ht="12.75" x14ac:dyDescent="0.2">
      <c r="A13" s="30">
        <f t="shared" si="5"/>
        <v>45876</v>
      </c>
      <c r="B13" s="31">
        <f t="shared" si="4"/>
        <v>45876</v>
      </c>
      <c r="C13" s="18">
        <v>35</v>
      </c>
      <c r="D13" s="19">
        <v>1581</v>
      </c>
      <c r="E13" s="19">
        <v>2431</v>
      </c>
      <c r="F13" s="32">
        <f t="shared" si="0"/>
        <v>4047</v>
      </c>
      <c r="G13" s="18">
        <v>51</v>
      </c>
      <c r="H13" s="19">
        <v>1649</v>
      </c>
      <c r="I13" s="19">
        <v>2546</v>
      </c>
      <c r="J13" s="32">
        <f t="shared" si="1"/>
        <v>4246</v>
      </c>
      <c r="K13" s="20">
        <f t="shared" si="2"/>
        <v>86</v>
      </c>
      <c r="L13" s="21">
        <f t="shared" si="2"/>
        <v>3230</v>
      </c>
      <c r="M13" s="21">
        <f t="shared" si="2"/>
        <v>4977</v>
      </c>
      <c r="N13" s="32">
        <f t="shared" si="3"/>
        <v>8293</v>
      </c>
    </row>
    <row r="14" spans="1:18" ht="12.75" x14ac:dyDescent="0.2">
      <c r="A14" s="33">
        <f t="shared" si="5"/>
        <v>45877</v>
      </c>
      <c r="B14" s="34">
        <f t="shared" si="4"/>
        <v>45877</v>
      </c>
      <c r="C14" s="22">
        <v>47</v>
      </c>
      <c r="D14" s="23">
        <v>1232</v>
      </c>
      <c r="E14" s="23">
        <v>3168</v>
      </c>
      <c r="F14" s="35">
        <f t="shared" si="0"/>
        <v>4447</v>
      </c>
      <c r="G14" s="22">
        <v>41</v>
      </c>
      <c r="H14" s="23">
        <v>1119</v>
      </c>
      <c r="I14" s="23">
        <v>3144</v>
      </c>
      <c r="J14" s="35">
        <f t="shared" si="1"/>
        <v>4304</v>
      </c>
      <c r="K14" s="24">
        <f t="shared" si="2"/>
        <v>88</v>
      </c>
      <c r="L14" s="25">
        <f t="shared" si="2"/>
        <v>2351</v>
      </c>
      <c r="M14" s="25">
        <f t="shared" si="2"/>
        <v>6312</v>
      </c>
      <c r="N14" s="35">
        <f t="shared" si="3"/>
        <v>8751</v>
      </c>
    </row>
    <row r="15" spans="1:18" ht="12.75" x14ac:dyDescent="0.2">
      <c r="A15" s="30">
        <f t="shared" si="5"/>
        <v>45878</v>
      </c>
      <c r="B15" s="31">
        <f t="shared" si="4"/>
        <v>45878</v>
      </c>
      <c r="C15" s="18">
        <v>44</v>
      </c>
      <c r="D15" s="19">
        <v>598</v>
      </c>
      <c r="E15" s="19">
        <v>4004</v>
      </c>
      <c r="F15" s="32">
        <f t="shared" si="0"/>
        <v>4646</v>
      </c>
      <c r="G15" s="18">
        <v>56</v>
      </c>
      <c r="H15" s="19">
        <v>590</v>
      </c>
      <c r="I15" s="19">
        <v>4033</v>
      </c>
      <c r="J15" s="32">
        <f t="shared" si="1"/>
        <v>4679</v>
      </c>
      <c r="K15" s="20">
        <f t="shared" si="2"/>
        <v>100</v>
      </c>
      <c r="L15" s="21">
        <f t="shared" si="2"/>
        <v>1188</v>
      </c>
      <c r="M15" s="21">
        <f t="shared" si="2"/>
        <v>8037</v>
      </c>
      <c r="N15" s="32">
        <f t="shared" si="3"/>
        <v>9325</v>
      </c>
    </row>
    <row r="16" spans="1:18" ht="12.75" x14ac:dyDescent="0.2">
      <c r="A16" s="33">
        <f t="shared" si="5"/>
        <v>45879</v>
      </c>
      <c r="B16" s="34">
        <f t="shared" si="4"/>
        <v>45879</v>
      </c>
      <c r="C16" s="22">
        <v>42</v>
      </c>
      <c r="D16" s="23">
        <v>203</v>
      </c>
      <c r="E16" s="23">
        <v>3659</v>
      </c>
      <c r="F16" s="35">
        <f t="shared" si="0"/>
        <v>3904</v>
      </c>
      <c r="G16" s="22">
        <v>39</v>
      </c>
      <c r="H16" s="23">
        <v>331</v>
      </c>
      <c r="I16" s="23">
        <v>4083</v>
      </c>
      <c r="J16" s="35">
        <f t="shared" si="1"/>
        <v>4453</v>
      </c>
      <c r="K16" s="24">
        <f t="shared" si="2"/>
        <v>81</v>
      </c>
      <c r="L16" s="25">
        <f t="shared" si="2"/>
        <v>534</v>
      </c>
      <c r="M16" s="25">
        <f t="shared" si="2"/>
        <v>7742</v>
      </c>
      <c r="N16" s="35">
        <f t="shared" si="3"/>
        <v>8357</v>
      </c>
    </row>
    <row r="17" spans="1:14" ht="12.75" x14ac:dyDescent="0.2">
      <c r="A17" s="30">
        <f t="shared" si="5"/>
        <v>45880</v>
      </c>
      <c r="B17" s="31">
        <f t="shared" si="4"/>
        <v>45880</v>
      </c>
      <c r="C17" s="18">
        <v>38</v>
      </c>
      <c r="D17" s="19">
        <v>754</v>
      </c>
      <c r="E17" s="19">
        <v>3002</v>
      </c>
      <c r="F17" s="32">
        <f t="shared" si="0"/>
        <v>3794</v>
      </c>
      <c r="G17" s="18">
        <v>42</v>
      </c>
      <c r="H17" s="19">
        <v>1263</v>
      </c>
      <c r="I17" s="19">
        <v>2998</v>
      </c>
      <c r="J17" s="32">
        <f t="shared" si="1"/>
        <v>4303</v>
      </c>
      <c r="K17" s="20">
        <f t="shared" si="2"/>
        <v>80</v>
      </c>
      <c r="L17" s="21">
        <f t="shared" si="2"/>
        <v>2017</v>
      </c>
      <c r="M17" s="21">
        <f t="shared" si="2"/>
        <v>6000</v>
      </c>
      <c r="N17" s="32">
        <f t="shared" si="3"/>
        <v>8097</v>
      </c>
    </row>
    <row r="18" spans="1:14" ht="12.75" x14ac:dyDescent="0.2">
      <c r="A18" s="33">
        <f t="shared" si="5"/>
        <v>45881</v>
      </c>
      <c r="B18" s="34">
        <f t="shared" si="4"/>
        <v>45881</v>
      </c>
      <c r="C18" s="22">
        <v>39</v>
      </c>
      <c r="D18" s="23">
        <v>911</v>
      </c>
      <c r="E18" s="23">
        <v>2390</v>
      </c>
      <c r="F18" s="35">
        <f t="shared" si="0"/>
        <v>3340</v>
      </c>
      <c r="G18" s="22">
        <v>38</v>
      </c>
      <c r="H18" s="23">
        <v>1110</v>
      </c>
      <c r="I18" s="23">
        <v>2548</v>
      </c>
      <c r="J18" s="35">
        <f t="shared" si="1"/>
        <v>3696</v>
      </c>
      <c r="K18" s="24">
        <f t="shared" si="2"/>
        <v>77</v>
      </c>
      <c r="L18" s="25">
        <f t="shared" si="2"/>
        <v>2021</v>
      </c>
      <c r="M18" s="25">
        <f t="shared" si="2"/>
        <v>4938</v>
      </c>
      <c r="N18" s="35">
        <f t="shared" si="3"/>
        <v>7036</v>
      </c>
    </row>
    <row r="19" spans="1:14" ht="12.75" x14ac:dyDescent="0.2">
      <c r="A19" s="30">
        <f t="shared" si="5"/>
        <v>45882</v>
      </c>
      <c r="B19" s="31">
        <f t="shared" si="4"/>
        <v>45882</v>
      </c>
      <c r="C19" s="18">
        <v>34</v>
      </c>
      <c r="D19" s="19">
        <v>1000</v>
      </c>
      <c r="E19" s="19">
        <v>2284</v>
      </c>
      <c r="F19" s="32">
        <f t="shared" si="0"/>
        <v>3318</v>
      </c>
      <c r="G19" s="18">
        <v>38</v>
      </c>
      <c r="H19" s="19">
        <v>978</v>
      </c>
      <c r="I19" s="19">
        <v>2953</v>
      </c>
      <c r="J19" s="32">
        <f t="shared" si="1"/>
        <v>3969</v>
      </c>
      <c r="K19" s="20">
        <f t="shared" si="2"/>
        <v>72</v>
      </c>
      <c r="L19" s="21">
        <f t="shared" si="2"/>
        <v>1978</v>
      </c>
      <c r="M19" s="21">
        <f t="shared" si="2"/>
        <v>5237</v>
      </c>
      <c r="N19" s="32">
        <f t="shared" si="3"/>
        <v>7287</v>
      </c>
    </row>
    <row r="20" spans="1:14" ht="12.75" x14ac:dyDescent="0.2">
      <c r="A20" s="33">
        <f t="shared" si="5"/>
        <v>45883</v>
      </c>
      <c r="B20" s="34">
        <f t="shared" si="4"/>
        <v>45883</v>
      </c>
      <c r="C20" s="22">
        <v>31</v>
      </c>
      <c r="D20" s="23">
        <v>864</v>
      </c>
      <c r="E20" s="23">
        <v>2454</v>
      </c>
      <c r="F20" s="35">
        <f t="shared" si="0"/>
        <v>3349</v>
      </c>
      <c r="G20" s="22">
        <v>40</v>
      </c>
      <c r="H20" s="23">
        <v>673</v>
      </c>
      <c r="I20" s="23">
        <v>3174</v>
      </c>
      <c r="J20" s="35">
        <f t="shared" si="1"/>
        <v>3887</v>
      </c>
      <c r="K20" s="24">
        <f t="shared" si="2"/>
        <v>71</v>
      </c>
      <c r="L20" s="25">
        <f t="shared" si="2"/>
        <v>1537</v>
      </c>
      <c r="M20" s="25">
        <f t="shared" si="2"/>
        <v>5628</v>
      </c>
      <c r="N20" s="35">
        <f t="shared" si="3"/>
        <v>7236</v>
      </c>
    </row>
    <row r="21" spans="1:14" ht="12.75" x14ac:dyDescent="0.2">
      <c r="A21" s="30">
        <f t="shared" si="5"/>
        <v>45884</v>
      </c>
      <c r="B21" s="31">
        <f t="shared" si="4"/>
        <v>45884</v>
      </c>
      <c r="C21" s="18">
        <v>36</v>
      </c>
      <c r="D21" s="19">
        <v>355</v>
      </c>
      <c r="E21" s="19">
        <v>2751</v>
      </c>
      <c r="F21" s="32">
        <f t="shared" si="0"/>
        <v>3142</v>
      </c>
      <c r="G21" s="18">
        <v>37</v>
      </c>
      <c r="H21" s="19">
        <v>301</v>
      </c>
      <c r="I21" s="19">
        <v>3954</v>
      </c>
      <c r="J21" s="32">
        <f t="shared" si="1"/>
        <v>4292</v>
      </c>
      <c r="K21" s="20">
        <f t="shared" si="2"/>
        <v>73</v>
      </c>
      <c r="L21" s="21">
        <f t="shared" si="2"/>
        <v>656</v>
      </c>
      <c r="M21" s="21">
        <f t="shared" si="2"/>
        <v>6705</v>
      </c>
      <c r="N21" s="32">
        <f t="shared" si="3"/>
        <v>7434</v>
      </c>
    </row>
    <row r="22" spans="1:14" ht="12.75" x14ac:dyDescent="0.2">
      <c r="A22" s="33">
        <f t="shared" si="5"/>
        <v>45885</v>
      </c>
      <c r="B22" s="34">
        <f t="shared" si="4"/>
        <v>45885</v>
      </c>
      <c r="C22" s="22">
        <v>50</v>
      </c>
      <c r="D22" s="23">
        <v>355</v>
      </c>
      <c r="E22" s="23">
        <v>3369</v>
      </c>
      <c r="F22" s="35">
        <f t="shared" si="0"/>
        <v>3774</v>
      </c>
      <c r="G22" s="22">
        <v>48</v>
      </c>
      <c r="H22" s="23">
        <v>209</v>
      </c>
      <c r="I22" s="23">
        <v>4650</v>
      </c>
      <c r="J22" s="35">
        <f t="shared" si="1"/>
        <v>4907</v>
      </c>
      <c r="K22" s="24">
        <f t="shared" si="2"/>
        <v>98</v>
      </c>
      <c r="L22" s="25">
        <f t="shared" si="2"/>
        <v>564</v>
      </c>
      <c r="M22" s="25">
        <f t="shared" si="2"/>
        <v>8019</v>
      </c>
      <c r="N22" s="35">
        <f t="shared" si="3"/>
        <v>8681</v>
      </c>
    </row>
    <row r="23" spans="1:14" ht="12.75" x14ac:dyDescent="0.2">
      <c r="A23" s="30">
        <f t="shared" si="5"/>
        <v>45886</v>
      </c>
      <c r="B23" s="31">
        <f t="shared" si="4"/>
        <v>45886</v>
      </c>
      <c r="C23" s="18">
        <v>48</v>
      </c>
      <c r="D23" s="19">
        <v>173</v>
      </c>
      <c r="E23" s="19">
        <v>3226</v>
      </c>
      <c r="F23" s="32">
        <f t="shared" si="0"/>
        <v>3447</v>
      </c>
      <c r="G23" s="18">
        <v>40</v>
      </c>
      <c r="H23" s="19">
        <v>211</v>
      </c>
      <c r="I23" s="19">
        <v>4771</v>
      </c>
      <c r="J23" s="32">
        <f t="shared" si="1"/>
        <v>5022</v>
      </c>
      <c r="K23" s="20">
        <f t="shared" si="2"/>
        <v>88</v>
      </c>
      <c r="L23" s="21">
        <f t="shared" si="2"/>
        <v>384</v>
      </c>
      <c r="M23" s="21">
        <f t="shared" si="2"/>
        <v>7997</v>
      </c>
      <c r="N23" s="32">
        <f t="shared" si="3"/>
        <v>8469</v>
      </c>
    </row>
    <row r="24" spans="1:14" ht="12.75" x14ac:dyDescent="0.2">
      <c r="A24" s="33">
        <f t="shared" si="5"/>
        <v>45887</v>
      </c>
      <c r="B24" s="34">
        <f t="shared" si="4"/>
        <v>45887</v>
      </c>
      <c r="C24" s="22">
        <v>41</v>
      </c>
      <c r="D24" s="23">
        <v>670</v>
      </c>
      <c r="E24" s="23">
        <v>2700</v>
      </c>
      <c r="F24" s="35">
        <f t="shared" si="0"/>
        <v>3411</v>
      </c>
      <c r="G24" s="22">
        <v>35</v>
      </c>
      <c r="H24" s="23">
        <v>960</v>
      </c>
      <c r="I24" s="23">
        <v>3411</v>
      </c>
      <c r="J24" s="35">
        <f t="shared" si="1"/>
        <v>4406</v>
      </c>
      <c r="K24" s="24">
        <f t="shared" si="2"/>
        <v>76</v>
      </c>
      <c r="L24" s="25">
        <f t="shared" si="2"/>
        <v>1630</v>
      </c>
      <c r="M24" s="25">
        <f t="shared" si="2"/>
        <v>6111</v>
      </c>
      <c r="N24" s="35">
        <f t="shared" si="3"/>
        <v>7817</v>
      </c>
    </row>
    <row r="25" spans="1:14" ht="12.75" x14ac:dyDescent="0.2">
      <c r="A25" s="30">
        <f t="shared" si="5"/>
        <v>45888</v>
      </c>
      <c r="B25" s="31">
        <f t="shared" si="4"/>
        <v>45888</v>
      </c>
      <c r="C25" s="18">
        <v>44</v>
      </c>
      <c r="D25" s="19">
        <v>979</v>
      </c>
      <c r="E25" s="19">
        <v>2047</v>
      </c>
      <c r="F25" s="32">
        <f t="shared" si="0"/>
        <v>3070</v>
      </c>
      <c r="G25" s="18">
        <v>33</v>
      </c>
      <c r="H25" s="19">
        <v>1301</v>
      </c>
      <c r="I25" s="19">
        <v>2995</v>
      </c>
      <c r="J25" s="32">
        <f t="shared" si="1"/>
        <v>4329</v>
      </c>
      <c r="K25" s="20">
        <f t="shared" si="2"/>
        <v>77</v>
      </c>
      <c r="L25" s="21">
        <f t="shared" si="2"/>
        <v>2280</v>
      </c>
      <c r="M25" s="21">
        <f t="shared" si="2"/>
        <v>5042</v>
      </c>
      <c r="N25" s="32">
        <f t="shared" si="3"/>
        <v>7399</v>
      </c>
    </row>
    <row r="26" spans="1:14" ht="12.75" x14ac:dyDescent="0.2">
      <c r="A26" s="33">
        <f t="shared" si="5"/>
        <v>45889</v>
      </c>
      <c r="B26" s="34">
        <f t="shared" si="4"/>
        <v>45889</v>
      </c>
      <c r="C26" s="22">
        <v>47</v>
      </c>
      <c r="D26" s="23">
        <v>1146</v>
      </c>
      <c r="E26" s="23">
        <v>2076</v>
      </c>
      <c r="F26" s="35">
        <f t="shared" si="0"/>
        <v>3269</v>
      </c>
      <c r="G26" s="22">
        <v>45</v>
      </c>
      <c r="H26" s="23">
        <v>1227</v>
      </c>
      <c r="I26" s="23">
        <v>3173</v>
      </c>
      <c r="J26" s="35">
        <f t="shared" si="1"/>
        <v>4445</v>
      </c>
      <c r="K26" s="24">
        <f t="shared" si="2"/>
        <v>92</v>
      </c>
      <c r="L26" s="25">
        <f t="shared" si="2"/>
        <v>2373</v>
      </c>
      <c r="M26" s="25">
        <f t="shared" si="2"/>
        <v>5249</v>
      </c>
      <c r="N26" s="35">
        <f t="shared" si="3"/>
        <v>7714</v>
      </c>
    </row>
    <row r="27" spans="1:14" ht="12.75" x14ac:dyDescent="0.2">
      <c r="A27" s="30">
        <f t="shared" si="5"/>
        <v>45890</v>
      </c>
      <c r="B27" s="31">
        <f t="shared" si="4"/>
        <v>45890</v>
      </c>
      <c r="C27" s="18">
        <v>36</v>
      </c>
      <c r="D27" s="19">
        <v>1062</v>
      </c>
      <c r="E27" s="19">
        <v>2014</v>
      </c>
      <c r="F27" s="32">
        <f t="shared" si="0"/>
        <v>3112</v>
      </c>
      <c r="G27" s="18">
        <v>33</v>
      </c>
      <c r="H27" s="19">
        <v>1080</v>
      </c>
      <c r="I27" s="19">
        <v>3644</v>
      </c>
      <c r="J27" s="32">
        <f t="shared" si="1"/>
        <v>4757</v>
      </c>
      <c r="K27" s="20">
        <f t="shared" si="2"/>
        <v>69</v>
      </c>
      <c r="L27" s="21">
        <f t="shared" si="2"/>
        <v>2142</v>
      </c>
      <c r="M27" s="21">
        <f t="shared" si="2"/>
        <v>5658</v>
      </c>
      <c r="N27" s="32">
        <f t="shared" si="3"/>
        <v>7869</v>
      </c>
    </row>
    <row r="28" spans="1:14" ht="12.75" x14ac:dyDescent="0.2">
      <c r="A28" s="33">
        <f t="shared" si="5"/>
        <v>45891</v>
      </c>
      <c r="B28" s="34">
        <f t="shared" si="4"/>
        <v>45891</v>
      </c>
      <c r="C28" s="22">
        <v>48</v>
      </c>
      <c r="D28" s="23">
        <v>1096</v>
      </c>
      <c r="E28" s="23">
        <v>2433</v>
      </c>
      <c r="F28" s="35">
        <f t="shared" si="0"/>
        <v>3577</v>
      </c>
      <c r="G28" s="22">
        <v>42</v>
      </c>
      <c r="H28" s="23">
        <v>940</v>
      </c>
      <c r="I28" s="23">
        <v>4174</v>
      </c>
      <c r="J28" s="35">
        <f t="shared" si="1"/>
        <v>5156</v>
      </c>
      <c r="K28" s="24">
        <f t="shared" si="2"/>
        <v>90</v>
      </c>
      <c r="L28" s="25">
        <f t="shared" si="2"/>
        <v>2036</v>
      </c>
      <c r="M28" s="25">
        <f t="shared" si="2"/>
        <v>6607</v>
      </c>
      <c r="N28" s="35">
        <f t="shared" si="3"/>
        <v>8733</v>
      </c>
    </row>
    <row r="29" spans="1:14" ht="12.75" x14ac:dyDescent="0.2">
      <c r="A29" s="30">
        <f t="shared" si="5"/>
        <v>45892</v>
      </c>
      <c r="B29" s="31">
        <f t="shared" si="4"/>
        <v>45892</v>
      </c>
      <c r="C29" s="18">
        <v>48</v>
      </c>
      <c r="D29" s="19">
        <v>559</v>
      </c>
      <c r="E29" s="19">
        <v>3018</v>
      </c>
      <c r="F29" s="32">
        <f t="shared" si="0"/>
        <v>3625</v>
      </c>
      <c r="G29" s="18">
        <v>43</v>
      </c>
      <c r="H29" s="19">
        <v>520</v>
      </c>
      <c r="I29" s="19">
        <v>4917</v>
      </c>
      <c r="J29" s="32">
        <f t="shared" si="1"/>
        <v>5480</v>
      </c>
      <c r="K29" s="20">
        <f t="shared" si="2"/>
        <v>91</v>
      </c>
      <c r="L29" s="21">
        <f t="shared" si="2"/>
        <v>1079</v>
      </c>
      <c r="M29" s="21">
        <f t="shared" si="2"/>
        <v>7935</v>
      </c>
      <c r="N29" s="32">
        <f t="shared" si="3"/>
        <v>9105</v>
      </c>
    </row>
    <row r="30" spans="1:14" ht="12.75" x14ac:dyDescent="0.2">
      <c r="A30" s="33">
        <f t="shared" si="5"/>
        <v>45893</v>
      </c>
      <c r="B30" s="34">
        <f t="shared" si="4"/>
        <v>45893</v>
      </c>
      <c r="C30" s="22">
        <v>53</v>
      </c>
      <c r="D30" s="23">
        <v>232</v>
      </c>
      <c r="E30" s="23">
        <v>2517</v>
      </c>
      <c r="F30" s="35">
        <f t="shared" si="0"/>
        <v>2802</v>
      </c>
      <c r="G30" s="22">
        <v>39</v>
      </c>
      <c r="H30" s="23">
        <v>310</v>
      </c>
      <c r="I30" s="23">
        <v>4427</v>
      </c>
      <c r="J30" s="35">
        <f t="shared" si="1"/>
        <v>4776</v>
      </c>
      <c r="K30" s="24">
        <f t="shared" si="2"/>
        <v>92</v>
      </c>
      <c r="L30" s="25">
        <f t="shared" si="2"/>
        <v>542</v>
      </c>
      <c r="M30" s="25">
        <f t="shared" si="2"/>
        <v>6944</v>
      </c>
      <c r="N30" s="35">
        <f t="shared" si="3"/>
        <v>7578</v>
      </c>
    </row>
    <row r="31" spans="1:14" ht="12.75" x14ac:dyDescent="0.2">
      <c r="A31" s="30">
        <f t="shared" si="5"/>
        <v>45894</v>
      </c>
      <c r="B31" s="31">
        <f t="shared" si="4"/>
        <v>45894</v>
      </c>
      <c r="C31" s="18">
        <v>47</v>
      </c>
      <c r="D31" s="19">
        <v>996</v>
      </c>
      <c r="E31" s="19">
        <v>1865</v>
      </c>
      <c r="F31" s="32">
        <f t="shared" si="0"/>
        <v>2908</v>
      </c>
      <c r="G31" s="18">
        <v>47</v>
      </c>
      <c r="H31" s="19">
        <v>1488</v>
      </c>
      <c r="I31" s="19">
        <v>3140</v>
      </c>
      <c r="J31" s="32">
        <f t="shared" si="1"/>
        <v>4675</v>
      </c>
      <c r="K31" s="20">
        <f t="shared" si="2"/>
        <v>94</v>
      </c>
      <c r="L31" s="21">
        <f t="shared" si="2"/>
        <v>2484</v>
      </c>
      <c r="M31" s="21">
        <f t="shared" si="2"/>
        <v>5005</v>
      </c>
      <c r="N31" s="32">
        <f t="shared" si="3"/>
        <v>7583</v>
      </c>
    </row>
    <row r="32" spans="1:14" ht="12.75" x14ac:dyDescent="0.2">
      <c r="A32" s="33">
        <f t="shared" si="5"/>
        <v>45895</v>
      </c>
      <c r="B32" s="34">
        <f t="shared" si="4"/>
        <v>45895</v>
      </c>
      <c r="C32" s="22">
        <v>46</v>
      </c>
      <c r="D32" s="23">
        <v>1471</v>
      </c>
      <c r="E32" s="23">
        <v>1513</v>
      </c>
      <c r="F32" s="35">
        <f t="shared" si="0"/>
        <v>3030</v>
      </c>
      <c r="G32" s="22">
        <v>63</v>
      </c>
      <c r="H32" s="23">
        <v>1848</v>
      </c>
      <c r="I32" s="23">
        <v>3096</v>
      </c>
      <c r="J32" s="35">
        <f t="shared" si="1"/>
        <v>5007</v>
      </c>
      <c r="K32" s="24">
        <f t="shared" si="2"/>
        <v>109</v>
      </c>
      <c r="L32" s="25">
        <f t="shared" si="2"/>
        <v>3319</v>
      </c>
      <c r="M32" s="25">
        <f t="shared" si="2"/>
        <v>4609</v>
      </c>
      <c r="N32" s="35">
        <f t="shared" si="3"/>
        <v>8037</v>
      </c>
    </row>
    <row r="33" spans="1:18" ht="12.75" x14ac:dyDescent="0.2">
      <c r="A33" s="30">
        <f t="shared" si="5"/>
        <v>45896</v>
      </c>
      <c r="B33" s="31">
        <f t="shared" si="4"/>
        <v>45896</v>
      </c>
      <c r="C33" s="18">
        <v>35</v>
      </c>
      <c r="D33" s="19">
        <v>1553</v>
      </c>
      <c r="E33" s="19">
        <v>1462</v>
      </c>
      <c r="F33" s="32">
        <f t="shared" si="0"/>
        <v>3050</v>
      </c>
      <c r="G33" s="18">
        <v>40</v>
      </c>
      <c r="H33" s="19">
        <v>1810</v>
      </c>
      <c r="I33" s="19">
        <v>2925</v>
      </c>
      <c r="J33" s="32">
        <f t="shared" si="1"/>
        <v>4775</v>
      </c>
      <c r="K33" s="20">
        <f t="shared" si="2"/>
        <v>75</v>
      </c>
      <c r="L33" s="21">
        <f t="shared" si="2"/>
        <v>3363</v>
      </c>
      <c r="M33" s="21">
        <f t="shared" si="2"/>
        <v>4387</v>
      </c>
      <c r="N33" s="32">
        <f t="shared" si="3"/>
        <v>7825</v>
      </c>
    </row>
    <row r="34" spans="1:18" ht="12.75" x14ac:dyDescent="0.2">
      <c r="A34" s="33">
        <f t="shared" si="5"/>
        <v>45897</v>
      </c>
      <c r="B34" s="34">
        <f t="shared" si="4"/>
        <v>45897</v>
      </c>
      <c r="C34" s="22">
        <v>35</v>
      </c>
      <c r="D34" s="23">
        <v>1579</v>
      </c>
      <c r="E34" s="23">
        <v>1537</v>
      </c>
      <c r="F34" s="35">
        <f t="shared" si="0"/>
        <v>3151</v>
      </c>
      <c r="G34" s="22">
        <v>45</v>
      </c>
      <c r="H34" s="23">
        <v>1697</v>
      </c>
      <c r="I34" s="23">
        <v>3241</v>
      </c>
      <c r="J34" s="35">
        <f t="shared" si="1"/>
        <v>4983</v>
      </c>
      <c r="K34" s="24">
        <f t="shared" si="2"/>
        <v>80</v>
      </c>
      <c r="L34" s="25">
        <f t="shared" si="2"/>
        <v>3276</v>
      </c>
      <c r="M34" s="25">
        <f t="shared" si="2"/>
        <v>4778</v>
      </c>
      <c r="N34" s="35">
        <f t="shared" si="3"/>
        <v>8134</v>
      </c>
    </row>
    <row r="35" spans="1:18" ht="12.75" x14ac:dyDescent="0.2">
      <c r="A35" s="30">
        <f t="shared" si="5"/>
        <v>45898</v>
      </c>
      <c r="B35" s="31">
        <f t="shared" si="4"/>
        <v>45898</v>
      </c>
      <c r="C35" s="18">
        <v>44</v>
      </c>
      <c r="D35" s="19">
        <v>1485</v>
      </c>
      <c r="E35" s="19">
        <v>1909</v>
      </c>
      <c r="F35" s="32">
        <f t="shared" si="0"/>
        <v>3438</v>
      </c>
      <c r="G35" s="18">
        <v>40</v>
      </c>
      <c r="H35" s="19">
        <v>1451</v>
      </c>
      <c r="I35" s="19">
        <v>3602</v>
      </c>
      <c r="J35" s="32">
        <f t="shared" si="1"/>
        <v>5093</v>
      </c>
      <c r="K35" s="20">
        <f t="shared" si="2"/>
        <v>84</v>
      </c>
      <c r="L35" s="21">
        <f t="shared" si="2"/>
        <v>2936</v>
      </c>
      <c r="M35" s="21">
        <f t="shared" si="2"/>
        <v>5511</v>
      </c>
      <c r="N35" s="32">
        <f t="shared" si="3"/>
        <v>8531</v>
      </c>
    </row>
    <row r="36" spans="1:18" ht="12.75" x14ac:dyDescent="0.2">
      <c r="A36" s="33">
        <f t="shared" si="5"/>
        <v>45899</v>
      </c>
      <c r="B36" s="34">
        <f t="shared" si="4"/>
        <v>45899</v>
      </c>
      <c r="C36" s="22">
        <v>47</v>
      </c>
      <c r="D36" s="23">
        <v>824</v>
      </c>
      <c r="E36" s="23">
        <v>2260</v>
      </c>
      <c r="F36" s="35">
        <f t="shared" si="0"/>
        <v>3131</v>
      </c>
      <c r="G36" s="22">
        <v>46</v>
      </c>
      <c r="H36" s="23">
        <v>832</v>
      </c>
      <c r="I36" s="23">
        <v>3149</v>
      </c>
      <c r="J36" s="35">
        <f t="shared" si="1"/>
        <v>4027</v>
      </c>
      <c r="K36" s="24">
        <f t="shared" si="2"/>
        <v>93</v>
      </c>
      <c r="L36" s="25">
        <f t="shared" si="2"/>
        <v>1656</v>
      </c>
      <c r="M36" s="25">
        <f t="shared" si="2"/>
        <v>5409</v>
      </c>
      <c r="N36" s="35">
        <f t="shared" si="3"/>
        <v>7158</v>
      </c>
    </row>
    <row r="37" spans="1:18" ht="12.75" x14ac:dyDescent="0.2">
      <c r="A37" s="30">
        <f t="shared" si="5"/>
        <v>45900</v>
      </c>
      <c r="B37" s="31">
        <f t="shared" si="4"/>
        <v>45900</v>
      </c>
      <c r="C37" s="18">
        <v>44</v>
      </c>
      <c r="D37" s="19">
        <v>212</v>
      </c>
      <c r="E37" s="19">
        <v>2160</v>
      </c>
      <c r="F37" s="32">
        <f t="shared" si="0"/>
        <v>2416</v>
      </c>
      <c r="G37" s="18">
        <v>41</v>
      </c>
      <c r="H37" s="19">
        <v>373</v>
      </c>
      <c r="I37" s="19">
        <v>2897</v>
      </c>
      <c r="J37" s="32">
        <f t="shared" si="1"/>
        <v>3311</v>
      </c>
      <c r="K37" s="20">
        <f t="shared" si="2"/>
        <v>85</v>
      </c>
      <c r="L37" s="21">
        <f t="shared" si="2"/>
        <v>585</v>
      </c>
      <c r="M37" s="21">
        <f t="shared" si="2"/>
        <v>5057</v>
      </c>
      <c r="N37" s="32">
        <f t="shared" si="3"/>
        <v>5727</v>
      </c>
    </row>
    <row r="38" spans="1:18" s="13" customFormat="1" ht="12.75" x14ac:dyDescent="0.2">
      <c r="A38" s="94" t="s">
        <v>62</v>
      </c>
      <c r="B38" s="95"/>
      <c r="C38" s="64">
        <f t="shared" ref="C38:N38" si="6">SUM(C7:C37)</f>
        <v>1329</v>
      </c>
      <c r="D38" s="64">
        <f t="shared" si="6"/>
        <v>28760</v>
      </c>
      <c r="E38" s="64">
        <f t="shared" si="6"/>
        <v>85217</v>
      </c>
      <c r="F38" s="64">
        <f t="shared" si="6"/>
        <v>115306</v>
      </c>
      <c r="G38" s="64">
        <f t="shared" si="6"/>
        <v>1411</v>
      </c>
      <c r="H38" s="64">
        <f t="shared" si="6"/>
        <v>31763</v>
      </c>
      <c r="I38" s="64">
        <f t="shared" si="6"/>
        <v>102817</v>
      </c>
      <c r="J38" s="64">
        <f t="shared" si="6"/>
        <v>135991</v>
      </c>
      <c r="K38" s="64">
        <f t="shared" si="6"/>
        <v>2740</v>
      </c>
      <c r="L38" s="64">
        <f t="shared" si="6"/>
        <v>60523</v>
      </c>
      <c r="M38" s="64">
        <f t="shared" si="6"/>
        <v>188034</v>
      </c>
      <c r="N38" s="65">
        <f t="shared" si="6"/>
        <v>251297</v>
      </c>
      <c r="O38" s="12"/>
      <c r="P38" s="12"/>
      <c r="Q38" s="12"/>
      <c r="R38" s="12"/>
    </row>
    <row r="39" spans="1:18" s="13" customFormat="1" ht="12.75" x14ac:dyDescent="0.2">
      <c r="A39" s="86" t="s">
        <v>10</v>
      </c>
      <c r="B39" s="87"/>
      <c r="C39" s="66">
        <f t="shared" ref="C39:N39" si="7">IF(COUNT(C7:C37)=0," ",C38/COUNT(C7:C37))</f>
        <v>42.87096774193548</v>
      </c>
      <c r="D39" s="66">
        <f t="shared" si="7"/>
        <v>927.74193548387098</v>
      </c>
      <c r="E39" s="66">
        <f>IF(COUNT(E7:E37)=0," ",E38/COUNT(E7:E37))</f>
        <v>2748.9354838709678</v>
      </c>
      <c r="F39" s="66">
        <f t="shared" si="7"/>
        <v>3719.5483870967741</v>
      </c>
      <c r="G39" s="66">
        <f t="shared" si="7"/>
        <v>45.516129032258064</v>
      </c>
      <c r="H39" s="66">
        <f t="shared" si="7"/>
        <v>1024.6129032258063</v>
      </c>
      <c r="I39" s="66">
        <f t="shared" si="7"/>
        <v>3316.6774193548385</v>
      </c>
      <c r="J39" s="66">
        <f t="shared" si="7"/>
        <v>4386.8064516129034</v>
      </c>
      <c r="K39" s="66">
        <f t="shared" si="7"/>
        <v>88.387096774193552</v>
      </c>
      <c r="L39" s="66">
        <f t="shared" si="7"/>
        <v>1952.3548387096773</v>
      </c>
      <c r="M39" s="66">
        <f t="shared" si="7"/>
        <v>6065.6129032258068</v>
      </c>
      <c r="N39" s="67">
        <f t="shared" si="7"/>
        <v>8106.3548387096771</v>
      </c>
      <c r="O39" s="12"/>
      <c r="P39" s="12"/>
      <c r="Q39" s="12"/>
      <c r="R39" s="12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14</vt:i4>
      </vt:variant>
      <vt:variant>
        <vt:lpstr>Plages nommées</vt:lpstr>
      </vt:variant>
      <vt:variant>
        <vt:i4>25</vt:i4>
      </vt:variant>
    </vt:vector>
  </HeadingPairs>
  <TitlesOfParts>
    <vt:vector size="39" baseType="lpstr">
      <vt:lpstr>R511_F_4309</vt:lpstr>
      <vt:lpstr>Janv</vt:lpstr>
      <vt:lpstr>Fev</vt:lpstr>
      <vt:lpstr>Mars</vt:lpstr>
      <vt:lpstr>Avril</vt:lpstr>
      <vt:lpstr>Mai</vt:lpstr>
      <vt:lpstr>Juin</vt:lpstr>
      <vt:lpstr>Juillet</vt:lpstr>
      <vt:lpstr>Août</vt:lpstr>
      <vt:lpstr>Sept</vt:lpstr>
      <vt:lpstr>Oct</vt:lpstr>
      <vt:lpstr>Nov</vt:lpstr>
      <vt:lpstr>Dec</vt:lpstr>
      <vt:lpstr>Récapitulatif</vt:lpstr>
      <vt:lpstr>Août!Impression_des_titres</vt:lpstr>
      <vt:lpstr>Avril!Impression_des_titres</vt:lpstr>
      <vt:lpstr>Dec!Impression_des_titres</vt:lpstr>
      <vt:lpstr>Fev!Impression_des_titres</vt:lpstr>
      <vt:lpstr>Janv!Impression_des_titres</vt:lpstr>
      <vt:lpstr>Juillet!Impression_des_titres</vt:lpstr>
      <vt:lpstr>Juin!Impression_des_titres</vt:lpstr>
      <vt:lpstr>Mai!Impression_des_titres</vt:lpstr>
      <vt:lpstr>Mars!Impression_des_titres</vt:lpstr>
      <vt:lpstr>Nov!Impression_des_titres</vt:lpstr>
      <vt:lpstr>Oct!Impression_des_titres</vt:lpstr>
      <vt:lpstr>Sept!Impression_des_titres</vt:lpstr>
      <vt:lpstr>Août!Zone_d_impression</vt:lpstr>
      <vt:lpstr>Avril!Zone_d_impression</vt:lpstr>
      <vt:lpstr>Dec!Zone_d_impression</vt:lpstr>
      <vt:lpstr>Fev!Zone_d_impression</vt:lpstr>
      <vt:lpstr>Janv!Zone_d_impression</vt:lpstr>
      <vt:lpstr>Juillet!Zone_d_impression</vt:lpstr>
      <vt:lpstr>Juin!Zone_d_impression</vt:lpstr>
      <vt:lpstr>Mai!Zone_d_impression</vt:lpstr>
      <vt:lpstr>Mars!Zone_d_impression</vt:lpstr>
      <vt:lpstr>Nov!Zone_d_impression</vt:lpstr>
      <vt:lpstr>Oct!Zone_d_impression</vt:lpstr>
      <vt:lpstr>Récapitulatif!Zone_d_impression</vt:lpstr>
      <vt:lpstr>Sept!Zone_d_impression</vt:lpstr>
    </vt:vector>
  </TitlesOfParts>
  <Company>SFTRF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Mensuel Fréjus</dc:title>
  <dc:creator>cpages@tunneldufrejus.com</dc:creator>
  <cp:lastModifiedBy>Léa DALSTEIN</cp:lastModifiedBy>
  <cp:lastPrinted>2025-10-02T08:38:39Z</cp:lastPrinted>
  <dcterms:created xsi:type="dcterms:W3CDTF">2003-10-28T13:52:40Z</dcterms:created>
  <dcterms:modified xsi:type="dcterms:W3CDTF">2025-10-03T13:53:21Z</dcterms:modified>
</cp:coreProperties>
</file>